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4240" windowHeight="13740" firstSheet="3" activeTab="3"/>
  </bookViews>
  <sheets>
    <sheet name="Contingency Reserves" sheetId="79" state="hidden" r:id="rId1"/>
    <sheet name="Capital Expenditure and Capital" sheetId="77" state="hidden" r:id="rId2"/>
    <sheet name="Non-Tariff Income" sheetId="14" state="hidden" r:id="rId3"/>
    <sheet name="Year-wise Asset Details" sheetId="93" r:id="rId4"/>
    <sheet name="Additional Asset Details" sheetId="94" r:id="rId5"/>
    <sheet name="Substation &amp; Line Details" sheetId="95" r:id="rId6"/>
    <sheet name="Transmission Losses" sheetId="89" state="hidden" r:id="rId7"/>
  </sheets>
  <definedNames>
    <definedName name="__123Graph_A" localSheetId="6" hidden="1">#REF!</definedName>
    <definedName name="__123Graph_A" hidden="1">#REF!</definedName>
    <definedName name="__123Graph_ASTNPLF" localSheetId="6" hidden="1">#REF!</definedName>
    <definedName name="__123Graph_ASTNPLF" hidden="1">#REF!</definedName>
    <definedName name="__123Graph_B" localSheetId="6" hidden="1">#REF!</definedName>
    <definedName name="__123Graph_B" hidden="1">#REF!</definedName>
    <definedName name="__123Graph_BSTNPLF" localSheetId="6" hidden="1">#REF!</definedName>
    <definedName name="__123Graph_BSTNPLF" hidden="1">#REF!</definedName>
    <definedName name="__123Graph_C" localSheetId="6" hidden="1">#REF!</definedName>
    <definedName name="__123Graph_C" hidden="1">#REF!</definedName>
    <definedName name="__123Graph_CSTNPLF" localSheetId="6" hidden="1">#REF!</definedName>
    <definedName name="__123Graph_CSTNPLF" hidden="1">#REF!</definedName>
    <definedName name="__123Graph_X" localSheetId="6" hidden="1">#REF!</definedName>
    <definedName name="__123Graph_X" hidden="1">#REF!</definedName>
    <definedName name="__123Graph_XSTNPLF" localSheetId="6" hidden="1">#REF!</definedName>
    <definedName name="__123Graph_XSTNPLF" hidden="1">#REF!</definedName>
    <definedName name="_Fill" localSheetId="6" hidden="1">#REF!</definedName>
    <definedName name="_Fill" hidden="1">#REF!</definedName>
    <definedName name="_Order1" hidden="1">255</definedName>
    <definedName name="_SCH6" localSheetId="6">#REF!</definedName>
    <definedName name="_SCH6">#REF!</definedName>
    <definedName name="A" localSheetId="6">#REF!</definedName>
    <definedName name="A">#REF!</definedName>
    <definedName name="ADL.63">#REF!</definedName>
    <definedName name="D">#N/A</definedName>
    <definedName name="dpc">#REF!</definedName>
    <definedName name="E_315MVA_Addl_Page1" localSheetId="6">#REF!</definedName>
    <definedName name="E_315MVA_Addl_Page1">#REF!</definedName>
    <definedName name="E_315MVA_Addl_Page2" localSheetId="6">#REF!</definedName>
    <definedName name="E_315MVA_Addl_Page2">#REF!</definedName>
    <definedName name="Fuel_Exp_CY" localSheetId="6">#REF!</definedName>
    <definedName name="Fuel_Exp_CY">#REF!</definedName>
    <definedName name="Fuel_Exp_EY" localSheetId="6">#REF!</definedName>
    <definedName name="Fuel_Exp_EY">#REF!</definedName>
    <definedName name="Fuel_Exp_PY" localSheetId="6">#REF!</definedName>
    <definedName name="Fuel_Exp_PY">#REF!</definedName>
    <definedName name="Intt_Charge_cY" localSheetId="6">#REF!,#REF!</definedName>
    <definedName name="Intt_Charge_cY">#REF!,#REF!</definedName>
    <definedName name="Intt_Charge_cy_1">#REF!,#REF!</definedName>
    <definedName name="Intt_Charge_eY" localSheetId="6">#REF!,#REF!</definedName>
    <definedName name="Intt_Charge_eY">#REF!,#REF!</definedName>
    <definedName name="Intt_Charge_ey_1">#REF!,#REF!</definedName>
    <definedName name="Intt_Charge_PY" localSheetId="6">#REF!,#REF!</definedName>
    <definedName name="Intt_Charge_PY">#REF!,#REF!</definedName>
    <definedName name="Intt_Charge_py_1">#REF!,#REF!</definedName>
    <definedName name="K2000_">#N/A</definedName>
    <definedName name="new" localSheetId="6" hidden="1">#REF!</definedName>
    <definedName name="new" hidden="1">#REF!</definedName>
    <definedName name="Pop_Ratio" localSheetId="6">#REF!</definedName>
    <definedName name="Pop_Ratio">#REF!</definedName>
    <definedName name="_xlnm.Print_Area" localSheetId="0">'Contingency Reserves'!$A$1:$L$13</definedName>
    <definedName name="_xlnm.Print_Area" localSheetId="2">'Non-Tariff Income'!$A$1:$M$20</definedName>
    <definedName name="_xlnm.Print_Area" localSheetId="6">'Transmission Losses'!$A$1:$L$44</definedName>
    <definedName name="q">#REF!,#REF!</definedName>
    <definedName name="shft1">#REF!</definedName>
    <definedName name="shftI">#REF!</definedName>
    <definedName name="x">#REF!</definedName>
    <definedName name="X1_" localSheetId="6">#REF!</definedName>
    <definedName name="X1_">#REF!</definedName>
    <definedName name="xxxx" localSheetId="6" hidden="1">#REF!</definedName>
    <definedName name="xxxx" hidden="1">#REF!</definedName>
    <definedName name="YEAR" localSheetId="6">#REF!</definedName>
    <definedName name="YEAR">#REF!</definedName>
    <definedName name="Year1" localSheetId="6">#REF!</definedName>
    <definedName name="Year1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A113" i="94"/>
  <c r="EB110" s="1"/>
  <c r="DR113"/>
  <c r="DS110" s="1"/>
  <c r="DI113"/>
  <c r="DJ110" s="1"/>
  <c r="EB112"/>
  <c r="DS112"/>
  <c r="DJ112"/>
  <c r="EB111"/>
  <c r="DS111"/>
  <c r="DJ111"/>
  <c r="CZ113"/>
  <c r="DA110" s="1"/>
  <c r="CQ113"/>
  <c r="CR110" s="1"/>
  <c r="CH113"/>
  <c r="CI110" s="1"/>
  <c r="DA112"/>
  <c r="CR112"/>
  <c r="CI112"/>
  <c r="DA111"/>
  <c r="CR111"/>
  <c r="CI111"/>
  <c r="BY113"/>
  <c r="BZ110" s="1"/>
  <c r="BP113"/>
  <c r="BQ110" s="1"/>
  <c r="BG113"/>
  <c r="BH110" s="1"/>
  <c r="BZ112"/>
  <c r="BQ112"/>
  <c r="BH112"/>
  <c r="BZ111"/>
  <c r="BQ111"/>
  <c r="BH111"/>
  <c r="AX113"/>
  <c r="AY110" s="1"/>
  <c r="AP113"/>
  <c r="AQ110" s="1"/>
  <c r="AH113"/>
  <c r="AI110" s="1"/>
  <c r="AY112"/>
  <c r="AQ112"/>
  <c r="AI112"/>
  <c r="AY111"/>
  <c r="AQ111"/>
  <c r="AI111"/>
  <c r="Z118"/>
  <c r="AA115" s="1"/>
  <c r="Q118"/>
  <c r="R115" s="1"/>
  <c r="H118"/>
  <c r="I115" s="1"/>
  <c r="AA117"/>
  <c r="R117"/>
  <c r="I117"/>
  <c r="AA116"/>
  <c r="R116"/>
  <c r="I116"/>
  <c r="Z113"/>
  <c r="AA110" s="1"/>
  <c r="Q113"/>
  <c r="R110" s="1"/>
  <c r="H113"/>
  <c r="I110" s="1"/>
  <c r="AA112"/>
  <c r="R112"/>
  <c r="I112"/>
  <c r="AA111"/>
  <c r="R111"/>
  <c r="I111"/>
  <c r="EJ118"/>
  <c r="EK115" s="1"/>
  <c r="EK117"/>
  <c r="EK116"/>
  <c r="EJ113"/>
  <c r="EK110" s="1"/>
  <c r="EK112"/>
  <c r="EK111"/>
  <c r="ED110"/>
  <c r="ED115" s="1"/>
  <c r="GU118"/>
  <c r="GV115" s="1"/>
  <c r="GL118"/>
  <c r="GM115" s="1"/>
  <c r="GV117"/>
  <c r="GM117"/>
  <c r="GV116"/>
  <c r="GM116"/>
  <c r="GU113"/>
  <c r="GV110" s="1"/>
  <c r="GL113"/>
  <c r="GC118"/>
  <c r="GD115" s="1"/>
  <c r="FT118"/>
  <c r="FU115" s="1"/>
  <c r="FK118"/>
  <c r="FL115" s="1"/>
  <c r="FB118"/>
  <c r="FC115" s="1"/>
  <c r="ES118"/>
  <c r="ET115" s="1"/>
  <c r="EA118"/>
  <c r="EB115" s="1"/>
  <c r="DR118"/>
  <c r="DS115" s="1"/>
  <c r="DI118"/>
  <c r="DJ115" s="1"/>
  <c r="CZ118"/>
  <c r="DA115" s="1"/>
  <c r="CQ118"/>
  <c r="CR115" s="1"/>
  <c r="CH118"/>
  <c r="CI115" s="1"/>
  <c r="BY118"/>
  <c r="BZ115" s="1"/>
  <c r="BP118"/>
  <c r="BQ115" s="1"/>
  <c r="BG118"/>
  <c r="BH115" s="1"/>
  <c r="AX118"/>
  <c r="AY115" s="1"/>
  <c r="AP118"/>
  <c r="AQ115" s="1"/>
  <c r="AH118"/>
  <c r="AI115" s="1"/>
  <c r="GV112"/>
  <c r="GM112"/>
  <c r="GD117"/>
  <c r="FU117"/>
  <c r="FL117"/>
  <c r="FC117"/>
  <c r="ET117"/>
  <c r="EB117"/>
  <c r="DS117"/>
  <c r="DJ117"/>
  <c r="DA117"/>
  <c r="CR117"/>
  <c r="CI117"/>
  <c r="BZ117"/>
  <c r="BQ117"/>
  <c r="BH117"/>
  <c r="AY117"/>
  <c r="AQ117"/>
  <c r="AI117"/>
  <c r="GV111"/>
  <c r="GM111"/>
  <c r="GD116"/>
  <c r="FU116"/>
  <c r="FL116"/>
  <c r="FC116"/>
  <c r="ET116"/>
  <c r="EB116"/>
  <c r="DS116"/>
  <c r="DJ116"/>
  <c r="DA116"/>
  <c r="CR116"/>
  <c r="CI116"/>
  <c r="BZ116"/>
  <c r="BQ116"/>
  <c r="BH116"/>
  <c r="AY116"/>
  <c r="AQ116"/>
  <c r="AI116"/>
  <c r="GM110"/>
  <c r="GC113"/>
  <c r="GD110" s="1"/>
  <c r="FT113"/>
  <c r="FU110" s="1"/>
  <c r="FK113"/>
  <c r="FL110" s="1"/>
  <c r="FB113"/>
  <c r="FC110" s="1"/>
  <c r="ES113"/>
  <c r="ET110" s="1"/>
  <c r="GD112"/>
  <c r="FU112"/>
  <c r="FL112"/>
  <c r="FC112"/>
  <c r="ET112"/>
  <c r="GD111"/>
  <c r="FU111"/>
  <c r="FL111"/>
  <c r="FC111"/>
  <c r="ET111"/>
  <c r="GU108"/>
  <c r="GV105" s="1"/>
  <c r="GL108"/>
  <c r="GM105" s="1"/>
  <c r="GC108"/>
  <c r="GD105" s="1"/>
  <c r="FT108"/>
  <c r="FU105" s="1"/>
  <c r="FK108"/>
  <c r="FL105" s="1"/>
  <c r="FB108"/>
  <c r="FC105" s="1"/>
  <c r="ES108"/>
  <c r="ET105" s="1"/>
  <c r="EJ108"/>
  <c r="EK105" s="1"/>
  <c r="EA108"/>
  <c r="EB105" s="1"/>
  <c r="DR108"/>
  <c r="DS105" s="1"/>
  <c r="DI108"/>
  <c r="DJ105" s="1"/>
  <c r="CZ108"/>
  <c r="DA105" s="1"/>
  <c r="CQ108"/>
  <c r="CR105" s="1"/>
  <c r="CH108"/>
  <c r="CI105" s="1"/>
  <c r="BY108"/>
  <c r="BZ105" s="1"/>
  <c r="BP108"/>
  <c r="BQ105" s="1"/>
  <c r="BG108"/>
  <c r="BH105" s="1"/>
  <c r="AX108"/>
  <c r="AY105" s="1"/>
  <c r="AP108"/>
  <c r="AQ105" s="1"/>
  <c r="AH108"/>
  <c r="AI105" s="1"/>
  <c r="Z108"/>
  <c r="AA105" s="1"/>
  <c r="Q108"/>
  <c r="R105" s="1"/>
  <c r="H108"/>
  <c r="I105" s="1"/>
  <c r="GV107"/>
  <c r="GM107"/>
  <c r="GD107"/>
  <c r="FU107"/>
  <c r="FL107"/>
  <c r="FC107"/>
  <c r="ET107"/>
  <c r="EK107"/>
  <c r="EB107"/>
  <c r="DS107"/>
  <c r="DJ107"/>
  <c r="DA107"/>
  <c r="CR107"/>
  <c r="CI107"/>
  <c r="BZ107"/>
  <c r="BQ107"/>
  <c r="BH107"/>
  <c r="AY107"/>
  <c r="AQ107"/>
  <c r="AI107"/>
  <c r="AA107"/>
  <c r="R107"/>
  <c r="I107"/>
  <c r="GV106"/>
  <c r="GM106"/>
  <c r="GD106"/>
  <c r="FU106"/>
  <c r="FL106"/>
  <c r="FC106"/>
  <c r="ET106"/>
  <c r="EK106"/>
  <c r="EB106"/>
  <c r="DS106"/>
  <c r="DJ106"/>
  <c r="DA106"/>
  <c r="CR106"/>
  <c r="CI106"/>
  <c r="BZ106"/>
  <c r="BQ106"/>
  <c r="BH106"/>
  <c r="AY106"/>
  <c r="AQ106"/>
  <c r="AI106"/>
  <c r="AA106"/>
  <c r="R106"/>
  <c r="I106"/>
  <c r="GU103"/>
  <c r="GV100" s="1"/>
  <c r="GL103"/>
  <c r="GL100" s="1"/>
  <c r="GC103"/>
  <c r="GD100" s="1"/>
  <c r="FT103"/>
  <c r="FU100" s="1"/>
  <c r="FK103"/>
  <c r="FL100" s="1"/>
  <c r="FB103"/>
  <c r="FC100" s="1"/>
  <c r="ES103"/>
  <c r="ET100" s="1"/>
  <c r="EJ103"/>
  <c r="EK100" s="1"/>
  <c r="EA103"/>
  <c r="EB100" s="1"/>
  <c r="DR103"/>
  <c r="DS100" s="1"/>
  <c r="DI103"/>
  <c r="DJ100" s="1"/>
  <c r="CZ103"/>
  <c r="DA100" s="1"/>
  <c r="CQ103"/>
  <c r="CR100" s="1"/>
  <c r="CH103"/>
  <c r="CI100" s="1"/>
  <c r="BY103"/>
  <c r="BZ100" s="1"/>
  <c r="BP103"/>
  <c r="BQ100" s="1"/>
  <c r="BG103"/>
  <c r="BH100" s="1"/>
  <c r="AX103"/>
  <c r="AY100" s="1"/>
  <c r="AP103"/>
  <c r="AQ100" s="1"/>
  <c r="AH103"/>
  <c r="AI100" s="1"/>
  <c r="Z103"/>
  <c r="AA100" s="1"/>
  <c r="Q103"/>
  <c r="R100" s="1"/>
  <c r="H103"/>
  <c r="I100" s="1"/>
  <c r="GV102"/>
  <c r="GM102"/>
  <c r="GD102"/>
  <c r="FU102"/>
  <c r="FL102"/>
  <c r="FC102"/>
  <c r="ET102"/>
  <c r="EK102"/>
  <c r="EB102"/>
  <c r="DS102"/>
  <c r="DJ102"/>
  <c r="DA102"/>
  <c r="CR102"/>
  <c r="CI102"/>
  <c r="BZ102"/>
  <c r="BQ102"/>
  <c r="BH102"/>
  <c r="AY102"/>
  <c r="AQ102"/>
  <c r="AI102"/>
  <c r="AA102"/>
  <c r="R102"/>
  <c r="I102"/>
  <c r="GV101"/>
  <c r="GM101"/>
  <c r="GD101"/>
  <c r="FU101"/>
  <c r="FL101"/>
  <c r="FC101"/>
  <c r="ET101"/>
  <c r="EK101"/>
  <c r="EB101"/>
  <c r="DS101"/>
  <c r="DJ101"/>
  <c r="DA101"/>
  <c r="CR101"/>
  <c r="CI101"/>
  <c r="BZ101"/>
  <c r="BQ101"/>
  <c r="BH101"/>
  <c r="AY101"/>
  <c r="AQ101"/>
  <c r="AI101"/>
  <c r="AA101"/>
  <c r="R101"/>
  <c r="I101"/>
  <c r="GU98"/>
  <c r="GV95" s="1"/>
  <c r="GL98"/>
  <c r="GL95" s="1"/>
  <c r="GC98"/>
  <c r="GD95" s="1"/>
  <c r="FT98"/>
  <c r="FU95" s="1"/>
  <c r="FK98"/>
  <c r="FL95" s="1"/>
  <c r="FB98"/>
  <c r="FC95" s="1"/>
  <c r="ES98"/>
  <c r="ET95" s="1"/>
  <c r="EJ98"/>
  <c r="EK95" s="1"/>
  <c r="EA98"/>
  <c r="EB95" s="1"/>
  <c r="DR98"/>
  <c r="DS95" s="1"/>
  <c r="DI98"/>
  <c r="DJ95" s="1"/>
  <c r="CZ98"/>
  <c r="DA95" s="1"/>
  <c r="CQ98"/>
  <c r="CR95" s="1"/>
  <c r="CH98"/>
  <c r="CI95" s="1"/>
  <c r="BY98"/>
  <c r="BZ95" s="1"/>
  <c r="BP98"/>
  <c r="BQ95" s="1"/>
  <c r="BG98"/>
  <c r="BH95" s="1"/>
  <c r="AX98"/>
  <c r="AY95" s="1"/>
  <c r="AP98"/>
  <c r="AQ95" s="1"/>
  <c r="AH98"/>
  <c r="AI95" s="1"/>
  <c r="Z98"/>
  <c r="AA95" s="1"/>
  <c r="Q98"/>
  <c r="R95" s="1"/>
  <c r="H98"/>
  <c r="I95" s="1"/>
  <c r="GV97"/>
  <c r="GD97"/>
  <c r="FU97"/>
  <c r="FL97"/>
  <c r="FC97"/>
  <c r="ET97"/>
  <c r="EK97"/>
  <c r="EB97"/>
  <c r="DS97"/>
  <c r="DJ97"/>
  <c r="DA97"/>
  <c r="CR97"/>
  <c r="CI97"/>
  <c r="BZ97"/>
  <c r="BQ97"/>
  <c r="BH97"/>
  <c r="AY97"/>
  <c r="AQ97"/>
  <c r="AI97"/>
  <c r="AA97"/>
  <c r="R97"/>
  <c r="I97"/>
  <c r="GV96"/>
  <c r="GM96"/>
  <c r="GD96"/>
  <c r="FU96"/>
  <c r="FL96"/>
  <c r="FC96"/>
  <c r="ET96"/>
  <c r="EK96"/>
  <c r="EB96"/>
  <c r="DS96"/>
  <c r="DJ96"/>
  <c r="DA96"/>
  <c r="CR96"/>
  <c r="CI96"/>
  <c r="BZ96"/>
  <c r="BQ96"/>
  <c r="BH96"/>
  <c r="AY96"/>
  <c r="AQ96"/>
  <c r="AI96"/>
  <c r="AA96"/>
  <c r="R96"/>
  <c r="I96"/>
  <c r="ED95"/>
  <c r="GU93"/>
  <c r="GV90" s="1"/>
  <c r="GL93"/>
  <c r="GL90" s="1"/>
  <c r="GC93"/>
  <c r="GD90" s="1"/>
  <c r="FT93"/>
  <c r="FU90" s="1"/>
  <c r="FK93"/>
  <c r="FL90" s="1"/>
  <c r="FB93"/>
  <c r="FC90" s="1"/>
  <c r="ES93"/>
  <c r="ET90" s="1"/>
  <c r="EJ93"/>
  <c r="EK90" s="1"/>
  <c r="EA93"/>
  <c r="EB90" s="1"/>
  <c r="DR93"/>
  <c r="DS90" s="1"/>
  <c r="DI93"/>
  <c r="DJ90" s="1"/>
  <c r="CZ93"/>
  <c r="DA90" s="1"/>
  <c r="CQ93"/>
  <c r="CR90" s="1"/>
  <c r="CH93"/>
  <c r="CI90" s="1"/>
  <c r="BY93"/>
  <c r="BZ90" s="1"/>
  <c r="BP93"/>
  <c r="BQ90" s="1"/>
  <c r="BG93"/>
  <c r="BH90" s="1"/>
  <c r="AX93"/>
  <c r="AY90" s="1"/>
  <c r="AP93"/>
  <c r="AQ90" s="1"/>
  <c r="AH93"/>
  <c r="AI90" s="1"/>
  <c r="Z93"/>
  <c r="AA90" s="1"/>
  <c r="Q93"/>
  <c r="R90" s="1"/>
  <c r="H93"/>
  <c r="I90" s="1"/>
  <c r="GV92"/>
  <c r="GD92"/>
  <c r="FU92"/>
  <c r="FL92"/>
  <c r="FC92"/>
  <c r="ET92"/>
  <c r="EK92"/>
  <c r="EB92"/>
  <c r="DS92"/>
  <c r="DJ92"/>
  <c r="DA92"/>
  <c r="CR92"/>
  <c r="CI92"/>
  <c r="BZ92"/>
  <c r="BQ92"/>
  <c r="BH92"/>
  <c r="AY92"/>
  <c r="AQ92"/>
  <c r="AI92"/>
  <c r="AA92"/>
  <c r="R92"/>
  <c r="I92"/>
  <c r="GV91"/>
  <c r="GM91"/>
  <c r="GD91"/>
  <c r="FU91"/>
  <c r="FL91"/>
  <c r="FC91"/>
  <c r="ET91"/>
  <c r="EK91"/>
  <c r="EB91"/>
  <c r="DS91"/>
  <c r="DJ91"/>
  <c r="DA91"/>
  <c r="CR91"/>
  <c r="CI91"/>
  <c r="BZ91"/>
  <c r="BQ91"/>
  <c r="BH91"/>
  <c r="AY91"/>
  <c r="AQ91"/>
  <c r="AI91"/>
  <c r="AA91"/>
  <c r="R91"/>
  <c r="I91"/>
  <c r="GU88"/>
  <c r="GV85" s="1"/>
  <c r="GL88"/>
  <c r="GL85" s="1"/>
  <c r="GC88"/>
  <c r="GD85" s="1"/>
  <c r="FT88"/>
  <c r="FU85" s="1"/>
  <c r="FK88"/>
  <c r="FL85" s="1"/>
  <c r="FB88"/>
  <c r="FC85" s="1"/>
  <c r="ES88"/>
  <c r="ET85" s="1"/>
  <c r="EJ88"/>
  <c r="EK85" s="1"/>
  <c r="EA88"/>
  <c r="EB85" s="1"/>
  <c r="DR88"/>
  <c r="DS85" s="1"/>
  <c r="DI88"/>
  <c r="DJ85" s="1"/>
  <c r="CZ88"/>
  <c r="DA85" s="1"/>
  <c r="CQ88"/>
  <c r="CR85" s="1"/>
  <c r="CH88"/>
  <c r="CI85" s="1"/>
  <c r="BY88"/>
  <c r="BZ85" s="1"/>
  <c r="BP88"/>
  <c r="BQ85" s="1"/>
  <c r="BG88"/>
  <c r="BH85" s="1"/>
  <c r="AX88"/>
  <c r="AY85" s="1"/>
  <c r="AP88"/>
  <c r="AQ85" s="1"/>
  <c r="AH88"/>
  <c r="AI85" s="1"/>
  <c r="Z88"/>
  <c r="AA85" s="1"/>
  <c r="Q88"/>
  <c r="R85" s="1"/>
  <c r="H88"/>
  <c r="I85" s="1"/>
  <c r="GV87"/>
  <c r="GD87"/>
  <c r="FU87"/>
  <c r="FL87"/>
  <c r="FC87"/>
  <c r="ET87"/>
  <c r="EK87"/>
  <c r="EB87"/>
  <c r="DS87"/>
  <c r="DJ87"/>
  <c r="DA87"/>
  <c r="CR87"/>
  <c r="CI87"/>
  <c r="BZ87"/>
  <c r="BQ87"/>
  <c r="BH87"/>
  <c r="AY87"/>
  <c r="AQ87"/>
  <c r="AI87"/>
  <c r="AA87"/>
  <c r="R87"/>
  <c r="I87"/>
  <c r="GV86"/>
  <c r="GM86"/>
  <c r="GD86"/>
  <c r="FU86"/>
  <c r="FL86"/>
  <c r="FC86"/>
  <c r="ET86"/>
  <c r="EK86"/>
  <c r="EB86"/>
  <c r="DS86"/>
  <c r="DJ86"/>
  <c r="DA86"/>
  <c r="CR86"/>
  <c r="CI86"/>
  <c r="BZ86"/>
  <c r="BQ86"/>
  <c r="BH86"/>
  <c r="AY86"/>
  <c r="AQ86"/>
  <c r="AI86"/>
  <c r="AA86"/>
  <c r="R86"/>
  <c r="I86"/>
  <c r="GU83"/>
  <c r="GV80" s="1"/>
  <c r="GL83"/>
  <c r="GL80" s="1"/>
  <c r="GM77" s="1"/>
  <c r="GC83"/>
  <c r="GD80" s="1"/>
  <c r="FT83"/>
  <c r="FU80" s="1"/>
  <c r="FK83"/>
  <c r="FL80" s="1"/>
  <c r="FB83"/>
  <c r="FC80" s="1"/>
  <c r="ES83"/>
  <c r="ET80" s="1"/>
  <c r="EJ83"/>
  <c r="EK80" s="1"/>
  <c r="EA83"/>
  <c r="EB80" s="1"/>
  <c r="DR83"/>
  <c r="DS80" s="1"/>
  <c r="DI83"/>
  <c r="DJ80" s="1"/>
  <c r="CZ83"/>
  <c r="DA80" s="1"/>
  <c r="CQ83"/>
  <c r="CR80" s="1"/>
  <c r="CH83"/>
  <c r="CI80" s="1"/>
  <c r="BY83"/>
  <c r="BZ80" s="1"/>
  <c r="BP83"/>
  <c r="BQ80" s="1"/>
  <c r="BG83"/>
  <c r="BH80" s="1"/>
  <c r="AX83"/>
  <c r="AY80" s="1"/>
  <c r="AP83"/>
  <c r="AQ80" s="1"/>
  <c r="AH83"/>
  <c r="AI80" s="1"/>
  <c r="Z83"/>
  <c r="AA80" s="1"/>
  <c r="Q83"/>
  <c r="R80" s="1"/>
  <c r="H83"/>
  <c r="I80" s="1"/>
  <c r="GV82"/>
  <c r="GD82"/>
  <c r="FU82"/>
  <c r="FL82"/>
  <c r="FC82"/>
  <c r="ET82"/>
  <c r="EK82"/>
  <c r="EB82"/>
  <c r="DS82"/>
  <c r="DJ82"/>
  <c r="DA82"/>
  <c r="CR82"/>
  <c r="CI82"/>
  <c r="BZ82"/>
  <c r="BQ82"/>
  <c r="BH82"/>
  <c r="AY82"/>
  <c r="AQ82"/>
  <c r="AI82"/>
  <c r="AA82"/>
  <c r="R82"/>
  <c r="I82"/>
  <c r="GV81"/>
  <c r="GM81"/>
  <c r="GD81"/>
  <c r="FU81"/>
  <c r="FL81"/>
  <c r="FC81"/>
  <c r="ET81"/>
  <c r="EK81"/>
  <c r="EB81"/>
  <c r="DS81"/>
  <c r="DJ81"/>
  <c r="DA81"/>
  <c r="CR81"/>
  <c r="CI81"/>
  <c r="BZ81"/>
  <c r="BQ81"/>
  <c r="BH81"/>
  <c r="AY81"/>
  <c r="AQ81"/>
  <c r="AI81"/>
  <c r="AA81"/>
  <c r="R81"/>
  <c r="I81"/>
  <c r="GU78"/>
  <c r="GV75" s="1"/>
  <c r="GL78"/>
  <c r="GL75" s="1"/>
  <c r="GC78"/>
  <c r="GD75" s="1"/>
  <c r="FT78"/>
  <c r="FU75" s="1"/>
  <c r="FK78"/>
  <c r="FL75" s="1"/>
  <c r="FB78"/>
  <c r="FC75" s="1"/>
  <c r="ES78"/>
  <c r="ET75" s="1"/>
  <c r="EJ78"/>
  <c r="EK75" s="1"/>
  <c r="EA78"/>
  <c r="EB75" s="1"/>
  <c r="DR78"/>
  <c r="DS75" s="1"/>
  <c r="DI78"/>
  <c r="DJ75" s="1"/>
  <c r="CZ78"/>
  <c r="DA75" s="1"/>
  <c r="CQ78"/>
  <c r="CR75" s="1"/>
  <c r="CH78"/>
  <c r="CI75" s="1"/>
  <c r="BY78"/>
  <c r="BZ75" s="1"/>
  <c r="BP78"/>
  <c r="BQ75" s="1"/>
  <c r="BG78"/>
  <c r="BH75" s="1"/>
  <c r="AX78"/>
  <c r="AY75" s="1"/>
  <c r="AP78"/>
  <c r="AQ75" s="1"/>
  <c r="AH78"/>
  <c r="AI75" s="1"/>
  <c r="Z78"/>
  <c r="AA75" s="1"/>
  <c r="Q78"/>
  <c r="R75" s="1"/>
  <c r="H78"/>
  <c r="I75" s="1"/>
  <c r="GV77"/>
  <c r="GD77"/>
  <c r="FU77"/>
  <c r="FL77"/>
  <c r="FC77"/>
  <c r="ET77"/>
  <c r="EK77"/>
  <c r="EB77"/>
  <c r="DS77"/>
  <c r="DJ77"/>
  <c r="DA77"/>
  <c r="CR77"/>
  <c r="CI77"/>
  <c r="BZ77"/>
  <c r="BQ77"/>
  <c r="BH77"/>
  <c r="AY77"/>
  <c r="AQ77"/>
  <c r="AI77"/>
  <c r="AA77"/>
  <c r="R77"/>
  <c r="I77"/>
  <c r="GV76"/>
  <c r="GM76"/>
  <c r="GD76"/>
  <c r="FU76"/>
  <c r="FL76"/>
  <c r="FC76"/>
  <c r="ET76"/>
  <c r="EK76"/>
  <c r="EB76"/>
  <c r="DS76"/>
  <c r="DJ76"/>
  <c r="DA76"/>
  <c r="CR76"/>
  <c r="CI76"/>
  <c r="BZ76"/>
  <c r="BQ76"/>
  <c r="BH76"/>
  <c r="AY76"/>
  <c r="AQ76"/>
  <c r="AI76"/>
  <c r="AA76"/>
  <c r="R76"/>
  <c r="I76"/>
  <c r="GU72"/>
  <c r="GV69" s="1"/>
  <c r="GL72"/>
  <c r="GL69" s="1"/>
  <c r="GM66" s="1"/>
  <c r="GC72"/>
  <c r="GC69" s="1"/>
  <c r="FT72"/>
  <c r="FU69" s="1"/>
  <c r="FK72"/>
  <c r="FL69" s="1"/>
  <c r="FB72"/>
  <c r="FC69" s="1"/>
  <c r="ES72"/>
  <c r="ET69" s="1"/>
  <c r="EJ72"/>
  <c r="EK69" s="1"/>
  <c r="EA72"/>
  <c r="EB69" s="1"/>
  <c r="DR72"/>
  <c r="DS69" s="1"/>
  <c r="DI72"/>
  <c r="DJ69" s="1"/>
  <c r="CZ72"/>
  <c r="DA69" s="1"/>
  <c r="CQ72"/>
  <c r="CR69" s="1"/>
  <c r="CH72"/>
  <c r="CI69" s="1"/>
  <c r="BY72"/>
  <c r="BZ69" s="1"/>
  <c r="BP72"/>
  <c r="BQ69" s="1"/>
  <c r="BG72"/>
  <c r="BH69" s="1"/>
  <c r="AX72"/>
  <c r="AY69" s="1"/>
  <c r="AP72"/>
  <c r="AQ69" s="1"/>
  <c r="AH72"/>
  <c r="AI69" s="1"/>
  <c r="Z72"/>
  <c r="AA69" s="1"/>
  <c r="Q72"/>
  <c r="R69" s="1"/>
  <c r="H72"/>
  <c r="I69" s="1"/>
  <c r="GV71"/>
  <c r="GD71"/>
  <c r="FU71"/>
  <c r="FL71"/>
  <c r="FC71"/>
  <c r="ET71"/>
  <c r="EK71"/>
  <c r="EB71"/>
  <c r="DS71"/>
  <c r="DJ71"/>
  <c r="DA71"/>
  <c r="CR71"/>
  <c r="CI71"/>
  <c r="BZ71"/>
  <c r="BQ71"/>
  <c r="BH71"/>
  <c r="AY71"/>
  <c r="AQ71"/>
  <c r="AI71"/>
  <c r="AA71"/>
  <c r="R71"/>
  <c r="I71"/>
  <c r="GV70"/>
  <c r="GM70"/>
  <c r="GD70"/>
  <c r="FU70"/>
  <c r="FL70"/>
  <c r="FC70"/>
  <c r="ET70"/>
  <c r="EK70"/>
  <c r="EB70"/>
  <c r="DS70"/>
  <c r="DJ70"/>
  <c r="DA70"/>
  <c r="CR70"/>
  <c r="CI70"/>
  <c r="BZ70"/>
  <c r="BQ70"/>
  <c r="BH70"/>
  <c r="AY70"/>
  <c r="AQ70"/>
  <c r="AI70"/>
  <c r="AA70"/>
  <c r="R70"/>
  <c r="I70"/>
  <c r="GO69"/>
  <c r="GO75" s="1"/>
  <c r="GO80" s="1"/>
  <c r="GO85" s="1"/>
  <c r="GO90" s="1"/>
  <c r="GO95" s="1"/>
  <c r="GO100" s="1"/>
  <c r="GO105" s="1"/>
  <c r="GO110" s="1"/>
  <c r="GO115" s="1"/>
  <c r="GF69"/>
  <c r="GF75" s="1"/>
  <c r="GF80" s="1"/>
  <c r="GF85" s="1"/>
  <c r="GF90" s="1"/>
  <c r="GF95" s="1"/>
  <c r="GF100" s="1"/>
  <c r="GF105" s="1"/>
  <c r="GF110" s="1"/>
  <c r="GF115" s="1"/>
  <c r="FW69"/>
  <c r="FW75" s="1"/>
  <c r="FW80" s="1"/>
  <c r="FW85" s="1"/>
  <c r="FW90" s="1"/>
  <c r="FW95" s="1"/>
  <c r="FW100" s="1"/>
  <c r="FW105" s="1"/>
  <c r="FW110" s="1"/>
  <c r="FW115" s="1"/>
  <c r="FN69"/>
  <c r="FN75" s="1"/>
  <c r="FN80" s="1"/>
  <c r="FN85" s="1"/>
  <c r="FN90" s="1"/>
  <c r="FN95" s="1"/>
  <c r="FN100" s="1"/>
  <c r="FN105" s="1"/>
  <c r="FN110" s="1"/>
  <c r="FN115" s="1"/>
  <c r="FE69"/>
  <c r="FE75" s="1"/>
  <c r="FE80" s="1"/>
  <c r="FE85" s="1"/>
  <c r="FE90" s="1"/>
  <c r="FE95" s="1"/>
  <c r="FE100" s="1"/>
  <c r="FE105" s="1"/>
  <c r="FE110" s="1"/>
  <c r="FE115" s="1"/>
  <c r="EV69"/>
  <c r="EV75" s="1"/>
  <c r="EV80" s="1"/>
  <c r="EV85" s="1"/>
  <c r="EV90" s="1"/>
  <c r="EV95" s="1"/>
  <c r="EV100" s="1"/>
  <c r="EV105" s="1"/>
  <c r="EV110" s="1"/>
  <c r="EV115" s="1"/>
  <c r="EM69"/>
  <c r="EM75" s="1"/>
  <c r="EM80" s="1"/>
  <c r="EM85" s="1"/>
  <c r="EM90" s="1"/>
  <c r="EM95" s="1"/>
  <c r="EM100" s="1"/>
  <c r="EM105" s="1"/>
  <c r="EM110" s="1"/>
  <c r="EM115" s="1"/>
  <c r="ED69"/>
  <c r="ED75" s="1"/>
  <c r="ED80" s="1"/>
  <c r="DU69"/>
  <c r="DU75" s="1"/>
  <c r="DU80" s="1"/>
  <c r="DU85" s="1"/>
  <c r="DU90" s="1"/>
  <c r="DU95" s="1"/>
  <c r="DU100" s="1"/>
  <c r="DU105" s="1"/>
  <c r="DL69"/>
  <c r="DL75" s="1"/>
  <c r="DL80" s="1"/>
  <c r="DL85" s="1"/>
  <c r="DL90" s="1"/>
  <c r="DL95" s="1"/>
  <c r="DL100" s="1"/>
  <c r="DL105" s="1"/>
  <c r="DC69"/>
  <c r="DC75" s="1"/>
  <c r="DC80" s="1"/>
  <c r="DC85" s="1"/>
  <c r="DC90" s="1"/>
  <c r="DC95" s="1"/>
  <c r="DC100" s="1"/>
  <c r="DC105" s="1"/>
  <c r="CT69"/>
  <c r="CT75" s="1"/>
  <c r="CT80" s="1"/>
  <c r="CT85" s="1"/>
  <c r="CT90" s="1"/>
  <c r="CT95" s="1"/>
  <c r="CT100" s="1"/>
  <c r="CT105" s="1"/>
  <c r="CK69"/>
  <c r="CK75" s="1"/>
  <c r="CK80" s="1"/>
  <c r="CK85" s="1"/>
  <c r="CK90" s="1"/>
  <c r="CK95" s="1"/>
  <c r="CK100" s="1"/>
  <c r="CK105" s="1"/>
  <c r="CB69"/>
  <c r="CB75" s="1"/>
  <c r="CB80" s="1"/>
  <c r="CB85" s="1"/>
  <c r="CB90" s="1"/>
  <c r="CB95" s="1"/>
  <c r="CB100" s="1"/>
  <c r="CB105" s="1"/>
  <c r="CB115" s="1"/>
  <c r="BS69"/>
  <c r="BS75" s="1"/>
  <c r="BS80" s="1"/>
  <c r="BS85" s="1"/>
  <c r="BS90" s="1"/>
  <c r="BS95" s="1"/>
  <c r="BS100" s="1"/>
  <c r="BS105" s="1"/>
  <c r="BS115" s="1"/>
  <c r="BJ69"/>
  <c r="BJ75" s="1"/>
  <c r="BJ80" s="1"/>
  <c r="BJ85" s="1"/>
  <c r="BJ90" s="1"/>
  <c r="BJ95" s="1"/>
  <c r="BJ100" s="1"/>
  <c r="BJ105" s="1"/>
  <c r="BJ115" s="1"/>
  <c r="BA69"/>
  <c r="BA75" s="1"/>
  <c r="BA80" s="1"/>
  <c r="BA85" s="1"/>
  <c r="BA90" s="1"/>
  <c r="BA95" s="1"/>
  <c r="BA100" s="1"/>
  <c r="BA105" s="1"/>
  <c r="BA115" s="1"/>
  <c r="AR69"/>
  <c r="AR75" s="1"/>
  <c r="AR80" s="1"/>
  <c r="AR85" s="1"/>
  <c r="AR90" s="1"/>
  <c r="AR95" s="1"/>
  <c r="AR100" s="1"/>
  <c r="AR105" s="1"/>
  <c r="AJ69"/>
  <c r="AJ75" s="1"/>
  <c r="AJ80" s="1"/>
  <c r="AJ85" s="1"/>
  <c r="AJ90" s="1"/>
  <c r="AJ95" s="1"/>
  <c r="AJ100" s="1"/>
  <c r="AJ105" s="1"/>
  <c r="AB69"/>
  <c r="AB75" s="1"/>
  <c r="AB80" s="1"/>
  <c r="AB85" s="1"/>
  <c r="AB90" s="1"/>
  <c r="AB95" s="1"/>
  <c r="AB100" s="1"/>
  <c r="AB105" s="1"/>
  <c r="AB115" s="1"/>
  <c r="T69"/>
  <c r="T75" s="1"/>
  <c r="T80" s="1"/>
  <c r="T85" s="1"/>
  <c r="T90" s="1"/>
  <c r="T95" s="1"/>
  <c r="T100" s="1"/>
  <c r="T105" s="1"/>
  <c r="T110" s="1"/>
  <c r="T115" s="1"/>
  <c r="K69"/>
  <c r="K75" s="1"/>
  <c r="K80" s="1"/>
  <c r="K85" s="1"/>
  <c r="K90" s="1"/>
  <c r="K95" s="1"/>
  <c r="K100" s="1"/>
  <c r="K105" s="1"/>
  <c r="K110" s="1"/>
  <c r="K115" s="1"/>
  <c r="B69"/>
  <c r="B75" s="1"/>
  <c r="B80" s="1"/>
  <c r="B85" s="1"/>
  <c r="B90" s="1"/>
  <c r="B95" s="1"/>
  <c r="B100" s="1"/>
  <c r="B105" s="1"/>
  <c r="B110" s="1"/>
  <c r="B115" s="1"/>
  <c r="GU67"/>
  <c r="GV64" s="1"/>
  <c r="GL67"/>
  <c r="GL64" s="1"/>
  <c r="GM64" s="1"/>
  <c r="GC67"/>
  <c r="GC64" s="1"/>
  <c r="GD64" s="1"/>
  <c r="FT67"/>
  <c r="FU64" s="1"/>
  <c r="FK67"/>
  <c r="FL64" s="1"/>
  <c r="FB67"/>
  <c r="FC64" s="1"/>
  <c r="ES67"/>
  <c r="ET64" s="1"/>
  <c r="EJ67"/>
  <c r="EK64" s="1"/>
  <c r="EA67"/>
  <c r="EB64" s="1"/>
  <c r="DR67"/>
  <c r="DS64" s="1"/>
  <c r="DI67"/>
  <c r="DJ64" s="1"/>
  <c r="CZ67"/>
  <c r="DA64" s="1"/>
  <c r="CQ67"/>
  <c r="CR64" s="1"/>
  <c r="CH67"/>
  <c r="CI64" s="1"/>
  <c r="BY67"/>
  <c r="BZ64" s="1"/>
  <c r="BP67"/>
  <c r="BQ64" s="1"/>
  <c r="BG67"/>
  <c r="BH64" s="1"/>
  <c r="AX67"/>
  <c r="AY64" s="1"/>
  <c r="AP67"/>
  <c r="AQ64" s="1"/>
  <c r="AH67"/>
  <c r="AI64" s="1"/>
  <c r="Z67"/>
  <c r="AA64" s="1"/>
  <c r="Q67"/>
  <c r="R64" s="1"/>
  <c r="H67"/>
  <c r="I64" s="1"/>
  <c r="GV66"/>
  <c r="FU66"/>
  <c r="FL66"/>
  <c r="FC66"/>
  <c r="ET66"/>
  <c r="EK66"/>
  <c r="EB66"/>
  <c r="DS66"/>
  <c r="DJ66"/>
  <c r="DA66"/>
  <c r="CR66"/>
  <c r="CI66"/>
  <c r="BZ66"/>
  <c r="BQ66"/>
  <c r="BH66"/>
  <c r="AY66"/>
  <c r="AQ66"/>
  <c r="AI66"/>
  <c r="AA66"/>
  <c r="R66"/>
  <c r="I66"/>
  <c r="GV65"/>
  <c r="GM65"/>
  <c r="GD65"/>
  <c r="FU65"/>
  <c r="FL65"/>
  <c r="FC65"/>
  <c r="ET65"/>
  <c r="EK65"/>
  <c r="EB65"/>
  <c r="DS65"/>
  <c r="DJ65"/>
  <c r="DA65"/>
  <c r="CR65"/>
  <c r="CI65"/>
  <c r="BZ65"/>
  <c r="BQ65"/>
  <c r="BH65"/>
  <c r="AY65"/>
  <c r="AQ65"/>
  <c r="AI65"/>
  <c r="AA65"/>
  <c r="R65"/>
  <c r="I65"/>
  <c r="L55" i="9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Q427" i="93"/>
  <c r="P427"/>
  <c r="Q409"/>
  <c r="P409"/>
  <c r="Q389"/>
  <c r="P389"/>
  <c r="Q371"/>
  <c r="P371"/>
  <c r="Q353"/>
  <c r="P353"/>
  <c r="Q333"/>
  <c r="P333"/>
  <c r="Q315"/>
  <c r="P315"/>
  <c r="Q297"/>
  <c r="P297"/>
  <c r="Q277"/>
  <c r="P277"/>
  <c r="Q259"/>
  <c r="P259"/>
  <c r="Q241"/>
  <c r="P241"/>
  <c r="Q221"/>
  <c r="P221"/>
  <c r="Q203"/>
  <c r="P203"/>
  <c r="Q185"/>
  <c r="P185"/>
  <c r="Q165"/>
  <c r="P165"/>
  <c r="Q147"/>
  <c r="P147"/>
  <c r="Q129"/>
  <c r="P129"/>
  <c r="Q110"/>
  <c r="P110"/>
  <c r="Q92"/>
  <c r="P92"/>
  <c r="Q74"/>
  <c r="P74"/>
  <c r="Q56"/>
  <c r="P56"/>
  <c r="Q39"/>
  <c r="P39"/>
  <c r="O39"/>
  <c r="R37"/>
  <c r="O55" s="1"/>
  <c r="R55" s="1"/>
  <c r="O72" s="1"/>
  <c r="R72" s="1"/>
  <c r="O90" s="1"/>
  <c r="R90" s="1"/>
  <c r="O108" s="1"/>
  <c r="R108" s="1"/>
  <c r="O127" s="1"/>
  <c r="R127" s="1"/>
  <c r="O145" s="1"/>
  <c r="R145" s="1"/>
  <c r="O163" s="1"/>
  <c r="R163" s="1"/>
  <c r="O183" s="1"/>
  <c r="R183" s="1"/>
  <c r="O201" s="1"/>
  <c r="R201" s="1"/>
  <c r="O219" s="1"/>
  <c r="R219" s="1"/>
  <c r="O239" s="1"/>
  <c r="R239" s="1"/>
  <c r="O257" s="1"/>
  <c r="R257" s="1"/>
  <c r="O275" s="1"/>
  <c r="R275" s="1"/>
  <c r="O295" s="1"/>
  <c r="R295" s="1"/>
  <c r="O313" s="1"/>
  <c r="R313" s="1"/>
  <c r="O331" s="1"/>
  <c r="R331" s="1"/>
  <c r="O351" s="1"/>
  <c r="R351" s="1"/>
  <c r="O369" s="1"/>
  <c r="R369" s="1"/>
  <c r="O387" s="1"/>
  <c r="R387" s="1"/>
  <c r="O407" s="1"/>
  <c r="R407" s="1"/>
  <c r="O425" s="1"/>
  <c r="R425" s="1"/>
  <c r="R36"/>
  <c r="O54" s="1"/>
  <c r="R54" s="1"/>
  <c r="O71" s="1"/>
  <c r="R71" s="1"/>
  <c r="O89" s="1"/>
  <c r="R89" s="1"/>
  <c r="O107" s="1"/>
  <c r="R107" s="1"/>
  <c r="O126" s="1"/>
  <c r="R126" s="1"/>
  <c r="O144" s="1"/>
  <c r="R144" s="1"/>
  <c r="O162" s="1"/>
  <c r="R162" s="1"/>
  <c r="O182" s="1"/>
  <c r="R182" s="1"/>
  <c r="O200" s="1"/>
  <c r="R200" s="1"/>
  <c r="O218" s="1"/>
  <c r="R218" s="1"/>
  <c r="O238" s="1"/>
  <c r="R238" s="1"/>
  <c r="O256" s="1"/>
  <c r="R256" s="1"/>
  <c r="O274" s="1"/>
  <c r="R274" s="1"/>
  <c r="O294" s="1"/>
  <c r="R294" s="1"/>
  <c r="O312" s="1"/>
  <c r="R312" s="1"/>
  <c r="O330" s="1"/>
  <c r="R330" s="1"/>
  <c r="O350" s="1"/>
  <c r="R350" s="1"/>
  <c r="O368" s="1"/>
  <c r="R368" s="1"/>
  <c r="O386" s="1"/>
  <c r="R386" s="1"/>
  <c r="O406" s="1"/>
  <c r="R406" s="1"/>
  <c r="O424" s="1"/>
  <c r="R424" s="1"/>
  <c r="R35"/>
  <c r="O53" s="1"/>
  <c r="R53" s="1"/>
  <c r="O70" s="1"/>
  <c r="R70" s="1"/>
  <c r="O88" s="1"/>
  <c r="R88" s="1"/>
  <c r="O106" s="1"/>
  <c r="R106" s="1"/>
  <c r="O125" s="1"/>
  <c r="R125" s="1"/>
  <c r="O143" s="1"/>
  <c r="R143" s="1"/>
  <c r="O161" s="1"/>
  <c r="R161" s="1"/>
  <c r="O181" s="1"/>
  <c r="R181" s="1"/>
  <c r="O199" s="1"/>
  <c r="R199" s="1"/>
  <c r="O217" s="1"/>
  <c r="R217" s="1"/>
  <c r="O237" s="1"/>
  <c r="R237" s="1"/>
  <c r="O255" s="1"/>
  <c r="R255" s="1"/>
  <c r="O273" s="1"/>
  <c r="R273" s="1"/>
  <c r="O293" s="1"/>
  <c r="R293" s="1"/>
  <c r="O311" s="1"/>
  <c r="R311" s="1"/>
  <c r="O329" s="1"/>
  <c r="R329" s="1"/>
  <c r="O349" s="1"/>
  <c r="R349" s="1"/>
  <c r="O367" s="1"/>
  <c r="R367" s="1"/>
  <c r="O385" s="1"/>
  <c r="R385" s="1"/>
  <c r="O405" s="1"/>
  <c r="R405" s="1"/>
  <c r="O423" s="1"/>
  <c r="R423" s="1"/>
  <c r="R34"/>
  <c r="O52" s="1"/>
  <c r="R52" s="1"/>
  <c r="O69" s="1"/>
  <c r="R69" s="1"/>
  <c r="O87" s="1"/>
  <c r="R87" s="1"/>
  <c r="O105" s="1"/>
  <c r="R105" s="1"/>
  <c r="O124" s="1"/>
  <c r="R124" s="1"/>
  <c r="O142" s="1"/>
  <c r="R142" s="1"/>
  <c r="O160" s="1"/>
  <c r="R160" s="1"/>
  <c r="O180" s="1"/>
  <c r="R180" s="1"/>
  <c r="O198" s="1"/>
  <c r="R198" s="1"/>
  <c r="O216" s="1"/>
  <c r="R216" s="1"/>
  <c r="O236" s="1"/>
  <c r="R236" s="1"/>
  <c r="O254" s="1"/>
  <c r="R254" s="1"/>
  <c r="O272" s="1"/>
  <c r="R272" s="1"/>
  <c r="O292" s="1"/>
  <c r="R292" s="1"/>
  <c r="O310" s="1"/>
  <c r="R310" s="1"/>
  <c r="O328" s="1"/>
  <c r="R328" s="1"/>
  <c r="O348" s="1"/>
  <c r="R348" s="1"/>
  <c r="O366" s="1"/>
  <c r="R366" s="1"/>
  <c r="O384" s="1"/>
  <c r="R384" s="1"/>
  <c r="O404" s="1"/>
  <c r="R404" s="1"/>
  <c r="O422" s="1"/>
  <c r="R422" s="1"/>
  <c r="R33"/>
  <c r="O51" s="1"/>
  <c r="R51" s="1"/>
  <c r="O68" s="1"/>
  <c r="R68" s="1"/>
  <c r="O86" s="1"/>
  <c r="R86" s="1"/>
  <c r="O104" s="1"/>
  <c r="R104" s="1"/>
  <c r="O123" s="1"/>
  <c r="R123" s="1"/>
  <c r="O141" s="1"/>
  <c r="R141" s="1"/>
  <c r="O159" s="1"/>
  <c r="R159" s="1"/>
  <c r="O179" s="1"/>
  <c r="R179" s="1"/>
  <c r="O197" s="1"/>
  <c r="R197" s="1"/>
  <c r="O215" s="1"/>
  <c r="R215" s="1"/>
  <c r="O235" s="1"/>
  <c r="R235" s="1"/>
  <c r="O253" s="1"/>
  <c r="R253" s="1"/>
  <c r="O271" s="1"/>
  <c r="R271" s="1"/>
  <c r="O291" s="1"/>
  <c r="R291" s="1"/>
  <c r="O309" s="1"/>
  <c r="R309" s="1"/>
  <c r="O327" s="1"/>
  <c r="R327" s="1"/>
  <c r="O347" s="1"/>
  <c r="R347" s="1"/>
  <c r="O365" s="1"/>
  <c r="R365" s="1"/>
  <c r="O383" s="1"/>
  <c r="R383" s="1"/>
  <c r="O403" s="1"/>
  <c r="R403" s="1"/>
  <c r="O421" s="1"/>
  <c r="R421" s="1"/>
  <c r="R32"/>
  <c r="O50" s="1"/>
  <c r="R50" s="1"/>
  <c r="O67" s="1"/>
  <c r="R67" s="1"/>
  <c r="O85" s="1"/>
  <c r="R85" s="1"/>
  <c r="O103" s="1"/>
  <c r="R103" s="1"/>
  <c r="O122" s="1"/>
  <c r="R122" s="1"/>
  <c r="O140" s="1"/>
  <c r="R140" s="1"/>
  <c r="O158" s="1"/>
  <c r="R158" s="1"/>
  <c r="O178" s="1"/>
  <c r="R178" s="1"/>
  <c r="O196" s="1"/>
  <c r="R196" s="1"/>
  <c r="O214" s="1"/>
  <c r="R214" s="1"/>
  <c r="O234" s="1"/>
  <c r="R234" s="1"/>
  <c r="O252" s="1"/>
  <c r="R252" s="1"/>
  <c r="O270" s="1"/>
  <c r="R270" s="1"/>
  <c r="O290" s="1"/>
  <c r="R290" s="1"/>
  <c r="O308" s="1"/>
  <c r="R308" s="1"/>
  <c r="O326" s="1"/>
  <c r="R326" s="1"/>
  <c r="O346" s="1"/>
  <c r="R346" s="1"/>
  <c r="O364" s="1"/>
  <c r="R364" s="1"/>
  <c r="O382" s="1"/>
  <c r="R382" s="1"/>
  <c r="O402" s="1"/>
  <c r="R402" s="1"/>
  <c r="O420" s="1"/>
  <c r="R420" s="1"/>
  <c r="R31"/>
  <c r="O49" s="1"/>
  <c r="R49" s="1"/>
  <c r="O66" s="1"/>
  <c r="R66" s="1"/>
  <c r="O84" s="1"/>
  <c r="R84" s="1"/>
  <c r="O102" s="1"/>
  <c r="R102" s="1"/>
  <c r="O121" s="1"/>
  <c r="R121" s="1"/>
  <c r="O139" s="1"/>
  <c r="R139" s="1"/>
  <c r="O157" s="1"/>
  <c r="R157" s="1"/>
  <c r="O177" s="1"/>
  <c r="R177" s="1"/>
  <c r="O195" s="1"/>
  <c r="R195" s="1"/>
  <c r="O213" s="1"/>
  <c r="R213" s="1"/>
  <c r="O233" s="1"/>
  <c r="R233" s="1"/>
  <c r="O251" s="1"/>
  <c r="R251" s="1"/>
  <c r="O269" s="1"/>
  <c r="R269" s="1"/>
  <c r="O289" s="1"/>
  <c r="R289" s="1"/>
  <c r="O307" s="1"/>
  <c r="R307" s="1"/>
  <c r="O325" s="1"/>
  <c r="R325" s="1"/>
  <c r="O345" s="1"/>
  <c r="R345" s="1"/>
  <c r="O363" s="1"/>
  <c r="R363" s="1"/>
  <c r="O381" s="1"/>
  <c r="R381" s="1"/>
  <c r="O401" s="1"/>
  <c r="R401" s="1"/>
  <c r="O419" s="1"/>
  <c r="R419" s="1"/>
  <c r="R30"/>
  <c r="O48" s="1"/>
  <c r="R48" s="1"/>
  <c r="O65" s="1"/>
  <c r="R65" s="1"/>
  <c r="O83" s="1"/>
  <c r="R83" s="1"/>
  <c r="O101" s="1"/>
  <c r="R101" s="1"/>
  <c r="O120" s="1"/>
  <c r="R120" s="1"/>
  <c r="O138" s="1"/>
  <c r="R138" s="1"/>
  <c r="O156" s="1"/>
  <c r="R156" s="1"/>
  <c r="O176" s="1"/>
  <c r="R176" s="1"/>
  <c r="O194" s="1"/>
  <c r="R194" s="1"/>
  <c r="O212" s="1"/>
  <c r="R212" s="1"/>
  <c r="O232" s="1"/>
  <c r="R232" s="1"/>
  <c r="O250" s="1"/>
  <c r="R250" s="1"/>
  <c r="O268" s="1"/>
  <c r="R268" s="1"/>
  <c r="O288" s="1"/>
  <c r="R288" s="1"/>
  <c r="O306" s="1"/>
  <c r="R306" s="1"/>
  <c r="O324" s="1"/>
  <c r="R324" s="1"/>
  <c r="O344" s="1"/>
  <c r="R344" s="1"/>
  <c r="O362" s="1"/>
  <c r="R362" s="1"/>
  <c r="O380" s="1"/>
  <c r="R380" s="1"/>
  <c r="O400" s="1"/>
  <c r="R400" s="1"/>
  <c r="O418" s="1"/>
  <c r="R418" s="1"/>
  <c r="R29"/>
  <c r="O47" s="1"/>
  <c r="R47" s="1"/>
  <c r="O64" s="1"/>
  <c r="R64" s="1"/>
  <c r="O82" s="1"/>
  <c r="R82" s="1"/>
  <c r="O100" s="1"/>
  <c r="R100" s="1"/>
  <c r="O119" s="1"/>
  <c r="R119" s="1"/>
  <c r="O137" s="1"/>
  <c r="R137" s="1"/>
  <c r="O155" s="1"/>
  <c r="R155" s="1"/>
  <c r="O175" s="1"/>
  <c r="R175" s="1"/>
  <c r="O193" s="1"/>
  <c r="R193" s="1"/>
  <c r="O211" s="1"/>
  <c r="R211" s="1"/>
  <c r="O231" s="1"/>
  <c r="R231" s="1"/>
  <c r="O249" s="1"/>
  <c r="R249" s="1"/>
  <c r="O267" s="1"/>
  <c r="R267" s="1"/>
  <c r="O287" s="1"/>
  <c r="R287" s="1"/>
  <c r="O305" s="1"/>
  <c r="R305" s="1"/>
  <c r="O323" s="1"/>
  <c r="R323" s="1"/>
  <c r="O343" s="1"/>
  <c r="R343" s="1"/>
  <c r="O361" s="1"/>
  <c r="R361" s="1"/>
  <c r="O379" s="1"/>
  <c r="R379" s="1"/>
  <c r="O399" s="1"/>
  <c r="R399" s="1"/>
  <c r="O417" s="1"/>
  <c r="R417" s="1"/>
  <c r="R28"/>
  <c r="O46" s="1"/>
  <c r="R46" s="1"/>
  <c r="O63" s="1"/>
  <c r="R63" s="1"/>
  <c r="O81" s="1"/>
  <c r="R81" s="1"/>
  <c r="O99" s="1"/>
  <c r="R99" s="1"/>
  <c r="O118" s="1"/>
  <c r="R118" s="1"/>
  <c r="O136" s="1"/>
  <c r="R136" s="1"/>
  <c r="O154" s="1"/>
  <c r="R154" s="1"/>
  <c r="O174" s="1"/>
  <c r="R174" s="1"/>
  <c r="O192" s="1"/>
  <c r="R192" s="1"/>
  <c r="O210" s="1"/>
  <c r="R210" s="1"/>
  <c r="O230" s="1"/>
  <c r="R230" s="1"/>
  <c r="O248" s="1"/>
  <c r="R248" s="1"/>
  <c r="O266" s="1"/>
  <c r="R266" s="1"/>
  <c r="O286" s="1"/>
  <c r="R286" s="1"/>
  <c r="O304" s="1"/>
  <c r="R304" s="1"/>
  <c r="O322" s="1"/>
  <c r="R322" s="1"/>
  <c r="O342" s="1"/>
  <c r="R342" s="1"/>
  <c r="O360" s="1"/>
  <c r="R360" s="1"/>
  <c r="O378" s="1"/>
  <c r="R378" s="1"/>
  <c r="O398" s="1"/>
  <c r="R398" s="1"/>
  <c r="O416" s="1"/>
  <c r="R416" s="1"/>
  <c r="R27"/>
  <c r="O45" s="1"/>
  <c r="R45" s="1"/>
  <c r="O62" s="1"/>
  <c r="R62" s="1"/>
  <c r="O80" s="1"/>
  <c r="R80" s="1"/>
  <c r="O98" s="1"/>
  <c r="R98" s="1"/>
  <c r="O117" s="1"/>
  <c r="R117" s="1"/>
  <c r="O135" s="1"/>
  <c r="R135" s="1"/>
  <c r="O153" s="1"/>
  <c r="R153" s="1"/>
  <c r="O173" s="1"/>
  <c r="R173" s="1"/>
  <c r="O191" s="1"/>
  <c r="R191" s="1"/>
  <c r="O209" s="1"/>
  <c r="R209" s="1"/>
  <c r="O229" s="1"/>
  <c r="R229" s="1"/>
  <c r="O247" s="1"/>
  <c r="R247" s="1"/>
  <c r="O265" s="1"/>
  <c r="R265" s="1"/>
  <c r="O285" s="1"/>
  <c r="R285" s="1"/>
  <c r="O303" s="1"/>
  <c r="R303" s="1"/>
  <c r="O321" s="1"/>
  <c r="R321" s="1"/>
  <c r="O341" s="1"/>
  <c r="R341" s="1"/>
  <c r="O359" s="1"/>
  <c r="R359" s="1"/>
  <c r="O377" s="1"/>
  <c r="R377" s="1"/>
  <c r="O397" s="1"/>
  <c r="R397" s="1"/>
  <c r="O415" s="1"/>
  <c r="R415" s="1"/>
  <c r="R26"/>
  <c r="O44" s="1"/>
  <c r="Q21"/>
  <c r="P21"/>
  <c r="O21"/>
  <c r="R19"/>
  <c r="R18"/>
  <c r="R17"/>
  <c r="R16"/>
  <c r="R15"/>
  <c r="R14"/>
  <c r="R13"/>
  <c r="R12"/>
  <c r="R11"/>
  <c r="R10"/>
  <c r="R9"/>
  <c r="R8"/>
  <c r="GM181" i="94"/>
  <c r="GM180"/>
  <c r="GH179"/>
  <c r="GL182" s="1"/>
  <c r="GL179" s="1"/>
  <c r="GL177"/>
  <c r="GL174" s="1"/>
  <c r="GM174" s="1"/>
  <c r="GM175"/>
  <c r="GU172"/>
  <c r="GV169" s="1"/>
  <c r="GL172"/>
  <c r="GL169" s="1"/>
  <c r="GM169" s="1"/>
  <c r="GC172"/>
  <c r="GD169" s="1"/>
  <c r="FT172"/>
  <c r="FU169" s="1"/>
  <c r="FK172"/>
  <c r="FL169" s="1"/>
  <c r="FB172"/>
  <c r="FC169" s="1"/>
  <c r="ES172"/>
  <c r="ET169" s="1"/>
  <c r="EJ172"/>
  <c r="EK169" s="1"/>
  <c r="EA172"/>
  <c r="EB169" s="1"/>
  <c r="DR172"/>
  <c r="DS169" s="1"/>
  <c r="DI172"/>
  <c r="DJ169" s="1"/>
  <c r="CZ172"/>
  <c r="DA169" s="1"/>
  <c r="CQ172"/>
  <c r="CR169" s="1"/>
  <c r="CH172"/>
  <c r="CI169" s="1"/>
  <c r="BY172"/>
  <c r="BZ169" s="1"/>
  <c r="BP172"/>
  <c r="BQ169" s="1"/>
  <c r="BG172"/>
  <c r="BH169" s="1"/>
  <c r="AX172"/>
  <c r="AY169" s="1"/>
  <c r="AP172"/>
  <c r="AQ169" s="1"/>
  <c r="AH172"/>
  <c r="AI169" s="1"/>
  <c r="Z172"/>
  <c r="AA169" s="1"/>
  <c r="Q172"/>
  <c r="R169" s="1"/>
  <c r="H172"/>
  <c r="I169" s="1"/>
  <c r="GV171"/>
  <c r="GM171"/>
  <c r="GD171"/>
  <c r="FU171"/>
  <c r="FL171"/>
  <c r="FC171"/>
  <c r="ET171"/>
  <c r="EK171"/>
  <c r="EB171"/>
  <c r="DS171"/>
  <c r="DJ171"/>
  <c r="DA171"/>
  <c r="CR171"/>
  <c r="CI171"/>
  <c r="BZ171"/>
  <c r="BQ171"/>
  <c r="BH171"/>
  <c r="AY171"/>
  <c r="AQ171"/>
  <c r="AI171"/>
  <c r="AA171"/>
  <c r="R171"/>
  <c r="I171"/>
  <c r="GV170"/>
  <c r="GM170"/>
  <c r="GD170"/>
  <c r="FU170"/>
  <c r="FL170"/>
  <c r="FC170"/>
  <c r="ET170"/>
  <c r="EK170"/>
  <c r="EB170"/>
  <c r="DS170"/>
  <c r="DJ170"/>
  <c r="DA170"/>
  <c r="CR170"/>
  <c r="CI170"/>
  <c r="BZ170"/>
  <c r="BQ170"/>
  <c r="BH170"/>
  <c r="AY170"/>
  <c r="AQ170"/>
  <c r="AI170"/>
  <c r="AA170"/>
  <c r="R170"/>
  <c r="I170"/>
  <c r="GU167"/>
  <c r="GV164" s="1"/>
  <c r="GL167"/>
  <c r="GL164" s="1"/>
  <c r="GM164" s="1"/>
  <c r="GC167"/>
  <c r="GD164" s="1"/>
  <c r="FT167"/>
  <c r="FK167"/>
  <c r="FL164" s="1"/>
  <c r="FB167"/>
  <c r="FC164" s="1"/>
  <c r="ES167"/>
  <c r="ET164" s="1"/>
  <c r="EJ167"/>
  <c r="EK164" s="1"/>
  <c r="EA167"/>
  <c r="EB164" s="1"/>
  <c r="DR167"/>
  <c r="DS164" s="1"/>
  <c r="DI167"/>
  <c r="DJ164" s="1"/>
  <c r="CZ167"/>
  <c r="DA164" s="1"/>
  <c r="CQ167"/>
  <c r="CR164" s="1"/>
  <c r="CH167"/>
  <c r="CI164" s="1"/>
  <c r="BY167"/>
  <c r="BZ164" s="1"/>
  <c r="BP167"/>
  <c r="BQ164" s="1"/>
  <c r="BG167"/>
  <c r="BH164" s="1"/>
  <c r="AX167"/>
  <c r="AY164" s="1"/>
  <c r="AP167"/>
  <c r="AQ164" s="1"/>
  <c r="AH167"/>
  <c r="AI164" s="1"/>
  <c r="Z167"/>
  <c r="AA164" s="1"/>
  <c r="Q167"/>
  <c r="R164" s="1"/>
  <c r="H167"/>
  <c r="I164" s="1"/>
  <c r="GV166"/>
  <c r="GD166"/>
  <c r="FU166"/>
  <c r="FL166"/>
  <c r="FC166"/>
  <c r="ET166"/>
  <c r="EK166"/>
  <c r="EB166"/>
  <c r="DS166"/>
  <c r="DJ166"/>
  <c r="DA166"/>
  <c r="CR166"/>
  <c r="CI166"/>
  <c r="BZ166"/>
  <c r="BQ166"/>
  <c r="BH166"/>
  <c r="AY166"/>
  <c r="AQ166"/>
  <c r="AI166"/>
  <c r="AA166"/>
  <c r="R166"/>
  <c r="I166"/>
  <c r="GV165"/>
  <c r="GM165"/>
  <c r="GD165"/>
  <c r="FU165"/>
  <c r="FL165"/>
  <c r="FC165"/>
  <c r="ET165"/>
  <c r="EK165"/>
  <c r="EB165"/>
  <c r="DS165"/>
  <c r="DJ165"/>
  <c r="DA165"/>
  <c r="CR165"/>
  <c r="CI165"/>
  <c r="BZ165"/>
  <c r="BQ165"/>
  <c r="BH165"/>
  <c r="AY165"/>
  <c r="AQ165"/>
  <c r="AI165"/>
  <c r="AA165"/>
  <c r="R165"/>
  <c r="I165"/>
  <c r="FT164"/>
  <c r="FU161" s="1"/>
  <c r="GU162"/>
  <c r="GV159" s="1"/>
  <c r="GL162"/>
  <c r="GL159" s="1"/>
  <c r="GM156" s="1"/>
  <c r="GC162"/>
  <c r="GD159" s="1"/>
  <c r="FT162"/>
  <c r="FK162"/>
  <c r="FL159" s="1"/>
  <c r="FB162"/>
  <c r="FC159" s="1"/>
  <c r="ES162"/>
  <c r="ET159" s="1"/>
  <c r="EJ162"/>
  <c r="EK159" s="1"/>
  <c r="EA162"/>
  <c r="EB159" s="1"/>
  <c r="DR162"/>
  <c r="DS159" s="1"/>
  <c r="DI162"/>
  <c r="DJ159" s="1"/>
  <c r="CZ162"/>
  <c r="DA159" s="1"/>
  <c r="CQ162"/>
  <c r="CR159" s="1"/>
  <c r="CH162"/>
  <c r="CI159" s="1"/>
  <c r="BY162"/>
  <c r="BZ159" s="1"/>
  <c r="BP162"/>
  <c r="BQ159" s="1"/>
  <c r="BG162"/>
  <c r="BH159" s="1"/>
  <c r="AX162"/>
  <c r="AY159" s="1"/>
  <c r="AP162"/>
  <c r="AQ159" s="1"/>
  <c r="AH162"/>
  <c r="AI159" s="1"/>
  <c r="Z162"/>
  <c r="AA159" s="1"/>
  <c r="Q162"/>
  <c r="R159" s="1"/>
  <c r="H162"/>
  <c r="I159" s="1"/>
  <c r="GV161"/>
  <c r="GD161"/>
  <c r="FL161"/>
  <c r="FC161"/>
  <c r="ET161"/>
  <c r="EK161"/>
  <c r="EB161"/>
  <c r="DS161"/>
  <c r="DJ161"/>
  <c r="DA161"/>
  <c r="CR161"/>
  <c r="CI161"/>
  <c r="BZ161"/>
  <c r="BQ161"/>
  <c r="BH161"/>
  <c r="AY161"/>
  <c r="AQ161"/>
  <c r="AI161"/>
  <c r="AA161"/>
  <c r="R161"/>
  <c r="I161"/>
  <c r="GV160"/>
  <c r="GM160"/>
  <c r="GD160"/>
  <c r="FU160"/>
  <c r="FL160"/>
  <c r="FC160"/>
  <c r="ET160"/>
  <c r="EK160"/>
  <c r="EB160"/>
  <c r="DS160"/>
  <c r="DJ160"/>
  <c r="DA160"/>
  <c r="CR160"/>
  <c r="CI160"/>
  <c r="BZ160"/>
  <c r="BQ160"/>
  <c r="BH160"/>
  <c r="AY160"/>
  <c r="AQ160"/>
  <c r="AI160"/>
  <c r="AA160"/>
  <c r="R160"/>
  <c r="I160"/>
  <c r="FT159"/>
  <c r="FU156" s="1"/>
  <c r="GU157"/>
  <c r="GV154" s="1"/>
  <c r="GL157"/>
  <c r="GL154" s="1"/>
  <c r="GM151" s="1"/>
  <c r="GC157"/>
  <c r="GD154" s="1"/>
  <c r="FT157"/>
  <c r="FK157"/>
  <c r="FL154" s="1"/>
  <c r="FB157"/>
  <c r="FC154" s="1"/>
  <c r="ES157"/>
  <c r="ET154" s="1"/>
  <c r="EJ157"/>
  <c r="EK154" s="1"/>
  <c r="EA157"/>
  <c r="EB154" s="1"/>
  <c r="DR157"/>
  <c r="DS154" s="1"/>
  <c r="DI157"/>
  <c r="DJ154" s="1"/>
  <c r="CZ157"/>
  <c r="DA154" s="1"/>
  <c r="CQ157"/>
  <c r="CR154" s="1"/>
  <c r="CH157"/>
  <c r="CI154" s="1"/>
  <c r="BY157"/>
  <c r="BZ154" s="1"/>
  <c r="BP157"/>
  <c r="BQ154" s="1"/>
  <c r="BG157"/>
  <c r="BH154" s="1"/>
  <c r="AX157"/>
  <c r="AY154" s="1"/>
  <c r="AP157"/>
  <c r="AQ154" s="1"/>
  <c r="AH157"/>
  <c r="AI154" s="1"/>
  <c r="Z157"/>
  <c r="AA154" s="1"/>
  <c r="Q157"/>
  <c r="R154" s="1"/>
  <c r="H157"/>
  <c r="I154" s="1"/>
  <c r="GV156"/>
  <c r="GD156"/>
  <c r="FL156"/>
  <c r="FC156"/>
  <c r="ET156"/>
  <c r="EK156"/>
  <c r="EB156"/>
  <c r="DS156"/>
  <c r="DJ156"/>
  <c r="DA156"/>
  <c r="CR156"/>
  <c r="CI156"/>
  <c r="BZ156"/>
  <c r="BQ156"/>
  <c r="BH156"/>
  <c r="AY156"/>
  <c r="AQ156"/>
  <c r="AI156"/>
  <c r="AA156"/>
  <c r="R156"/>
  <c r="I156"/>
  <c r="GV155"/>
  <c r="GM155"/>
  <c r="GD155"/>
  <c r="FU155"/>
  <c r="FL155"/>
  <c r="FC155"/>
  <c r="ET155"/>
  <c r="EK155"/>
  <c r="EB155"/>
  <c r="DS155"/>
  <c r="DJ155"/>
  <c r="DA155"/>
  <c r="CR155"/>
  <c r="CI155"/>
  <c r="BZ155"/>
  <c r="BQ155"/>
  <c r="BH155"/>
  <c r="AY155"/>
  <c r="AQ155"/>
  <c r="AI155"/>
  <c r="AA155"/>
  <c r="R155"/>
  <c r="I155"/>
  <c r="FT154"/>
  <c r="GU152"/>
  <c r="GV149" s="1"/>
  <c r="GL152"/>
  <c r="GL149" s="1"/>
  <c r="GC152"/>
  <c r="GD149" s="1"/>
  <c r="FT152"/>
  <c r="FK152"/>
  <c r="FL149" s="1"/>
  <c r="FB152"/>
  <c r="FC149" s="1"/>
  <c r="ES152"/>
  <c r="ET149" s="1"/>
  <c r="EJ152"/>
  <c r="EK149" s="1"/>
  <c r="EA152"/>
  <c r="EB149" s="1"/>
  <c r="DR152"/>
  <c r="DS149" s="1"/>
  <c r="DI152"/>
  <c r="DJ149" s="1"/>
  <c r="CZ152"/>
  <c r="DA149" s="1"/>
  <c r="CQ152"/>
  <c r="CR149" s="1"/>
  <c r="CH152"/>
  <c r="CI149" s="1"/>
  <c r="BY152"/>
  <c r="BZ149" s="1"/>
  <c r="BP152"/>
  <c r="BQ149" s="1"/>
  <c r="BG152"/>
  <c r="BH149" s="1"/>
  <c r="AX152"/>
  <c r="AY149" s="1"/>
  <c r="AP152"/>
  <c r="AQ149" s="1"/>
  <c r="AH152"/>
  <c r="AI149" s="1"/>
  <c r="Z152"/>
  <c r="AA149" s="1"/>
  <c r="Q152"/>
  <c r="R149" s="1"/>
  <c r="H152"/>
  <c r="I149" s="1"/>
  <c r="GV151"/>
  <c r="GD151"/>
  <c r="FL151"/>
  <c r="FC151"/>
  <c r="ET151"/>
  <c r="EK151"/>
  <c r="EB151"/>
  <c r="DS151"/>
  <c r="DJ151"/>
  <c r="DA151"/>
  <c r="CR151"/>
  <c r="CI151"/>
  <c r="BZ151"/>
  <c r="BQ151"/>
  <c r="BH151"/>
  <c r="AY151"/>
  <c r="AQ151"/>
  <c r="AI151"/>
  <c r="AA151"/>
  <c r="R151"/>
  <c r="I151"/>
  <c r="GV150"/>
  <c r="GM150"/>
  <c r="GD150"/>
  <c r="FU150"/>
  <c r="FL150"/>
  <c r="FC150"/>
  <c r="ET150"/>
  <c r="EK150"/>
  <c r="EB150"/>
  <c r="DS150"/>
  <c r="DJ150"/>
  <c r="DA150"/>
  <c r="CR150"/>
  <c r="CI150"/>
  <c r="BZ150"/>
  <c r="BQ150"/>
  <c r="BH150"/>
  <c r="AY150"/>
  <c r="AQ150"/>
  <c r="AI150"/>
  <c r="AA150"/>
  <c r="R150"/>
  <c r="I150"/>
  <c r="FT149"/>
  <c r="FU146" s="1"/>
  <c r="GU147"/>
  <c r="GV144" s="1"/>
  <c r="GL147"/>
  <c r="GL144" s="1"/>
  <c r="GM144" s="1"/>
  <c r="GC147"/>
  <c r="GD144" s="1"/>
  <c r="FT147"/>
  <c r="FK147"/>
  <c r="FB147"/>
  <c r="FC144" s="1"/>
  <c r="ES147"/>
  <c r="ET144" s="1"/>
  <c r="EJ147"/>
  <c r="EK144" s="1"/>
  <c r="EA147"/>
  <c r="EB144" s="1"/>
  <c r="DR147"/>
  <c r="DS144" s="1"/>
  <c r="DI147"/>
  <c r="DJ144" s="1"/>
  <c r="CZ147"/>
  <c r="DA144" s="1"/>
  <c r="CQ147"/>
  <c r="CR144" s="1"/>
  <c r="CH147"/>
  <c r="CI144" s="1"/>
  <c r="BY147"/>
  <c r="BZ144" s="1"/>
  <c r="BP147"/>
  <c r="BQ144" s="1"/>
  <c r="BG147"/>
  <c r="BH144" s="1"/>
  <c r="AX147"/>
  <c r="AY144" s="1"/>
  <c r="AP147"/>
  <c r="AQ144" s="1"/>
  <c r="AH147"/>
  <c r="AI144" s="1"/>
  <c r="Z147"/>
  <c r="AA144" s="1"/>
  <c r="Q147"/>
  <c r="R144" s="1"/>
  <c r="H147"/>
  <c r="I144" s="1"/>
  <c r="GV146"/>
  <c r="GD146"/>
  <c r="FL146"/>
  <c r="FC146"/>
  <c r="ET146"/>
  <c r="EK146"/>
  <c r="EB146"/>
  <c r="DS146"/>
  <c r="DJ146"/>
  <c r="DA146"/>
  <c r="CR146"/>
  <c r="CI146"/>
  <c r="BZ146"/>
  <c r="BQ146"/>
  <c r="BH146"/>
  <c r="AY146"/>
  <c r="AQ146"/>
  <c r="AI146"/>
  <c r="AA146"/>
  <c r="R146"/>
  <c r="I146"/>
  <c r="GV145"/>
  <c r="GM145"/>
  <c r="GD145"/>
  <c r="FU145"/>
  <c r="FL145"/>
  <c r="FC145"/>
  <c r="ET145"/>
  <c r="EK145"/>
  <c r="EB145"/>
  <c r="DS145"/>
  <c r="DJ145"/>
  <c r="DA145"/>
  <c r="CR145"/>
  <c r="CI145"/>
  <c r="BZ145"/>
  <c r="BQ145"/>
  <c r="BH145"/>
  <c r="AY145"/>
  <c r="AQ145"/>
  <c r="AI145"/>
  <c r="AA145"/>
  <c r="R145"/>
  <c r="I145"/>
  <c r="FT144"/>
  <c r="FU141" s="1"/>
  <c r="FK144"/>
  <c r="GU142"/>
  <c r="GV139" s="1"/>
  <c r="GL142"/>
  <c r="GL139" s="1"/>
  <c r="GC142"/>
  <c r="GD139" s="1"/>
  <c r="FT142"/>
  <c r="FB142"/>
  <c r="FC139" s="1"/>
  <c r="ES142"/>
  <c r="ET139" s="1"/>
  <c r="EJ142"/>
  <c r="EA142"/>
  <c r="EB139" s="1"/>
  <c r="DR142"/>
  <c r="DS139" s="1"/>
  <c r="DI142"/>
  <c r="DJ139" s="1"/>
  <c r="CZ142"/>
  <c r="DA139" s="1"/>
  <c r="CQ142"/>
  <c r="CR139" s="1"/>
  <c r="CH142"/>
  <c r="CI139" s="1"/>
  <c r="BY142"/>
  <c r="BZ139" s="1"/>
  <c r="BP142"/>
  <c r="BQ139" s="1"/>
  <c r="BG142"/>
  <c r="BH139" s="1"/>
  <c r="AX142"/>
  <c r="AY139" s="1"/>
  <c r="AP142"/>
  <c r="AQ139" s="1"/>
  <c r="AH142"/>
  <c r="AI139" s="1"/>
  <c r="Z142"/>
  <c r="AA139" s="1"/>
  <c r="Q142"/>
  <c r="R139" s="1"/>
  <c r="H142"/>
  <c r="I139" s="1"/>
  <c r="GV141"/>
  <c r="GD141"/>
  <c r="FC141"/>
  <c r="ET141"/>
  <c r="EK141"/>
  <c r="EB141"/>
  <c r="DS141"/>
  <c r="DJ141"/>
  <c r="DA141"/>
  <c r="CR141"/>
  <c r="CI141"/>
  <c r="BZ141"/>
  <c r="BQ141"/>
  <c r="BH141"/>
  <c r="AY141"/>
  <c r="AQ141"/>
  <c r="AI141"/>
  <c r="AA141"/>
  <c r="R141"/>
  <c r="I141"/>
  <c r="GV140"/>
  <c r="GM140"/>
  <c r="GD140"/>
  <c r="FU140"/>
  <c r="FL140"/>
  <c r="FC140"/>
  <c r="ET140"/>
  <c r="EK140"/>
  <c r="EB140"/>
  <c r="DS140"/>
  <c r="DJ140"/>
  <c r="DA140"/>
  <c r="CR140"/>
  <c r="CI140"/>
  <c r="BZ140"/>
  <c r="BQ140"/>
  <c r="BH140"/>
  <c r="AY140"/>
  <c r="AQ140"/>
  <c r="AI140"/>
  <c r="AA140"/>
  <c r="R140"/>
  <c r="I140"/>
  <c r="FT139"/>
  <c r="FU136" s="1"/>
  <c r="FG139"/>
  <c r="FK139" s="1"/>
  <c r="EJ139"/>
  <c r="GU137"/>
  <c r="GV134" s="1"/>
  <c r="GL137"/>
  <c r="GL134" s="1"/>
  <c r="GC137"/>
  <c r="GD134" s="1"/>
  <c r="FT137"/>
  <c r="FK137"/>
  <c r="FB137"/>
  <c r="FC134" s="1"/>
  <c r="ES137"/>
  <c r="EJ137"/>
  <c r="EA137"/>
  <c r="EB134" s="1"/>
  <c r="DR137"/>
  <c r="DS134" s="1"/>
  <c r="DI137"/>
  <c r="DJ134" s="1"/>
  <c r="CZ137"/>
  <c r="DA134" s="1"/>
  <c r="CQ137"/>
  <c r="CR134" s="1"/>
  <c r="CH137"/>
  <c r="CI134" s="1"/>
  <c r="BY137"/>
  <c r="BZ134" s="1"/>
  <c r="BP137"/>
  <c r="BQ134" s="1"/>
  <c r="BG137"/>
  <c r="BH134" s="1"/>
  <c r="AX137"/>
  <c r="AY134" s="1"/>
  <c r="AP137"/>
  <c r="AQ134" s="1"/>
  <c r="AH137"/>
  <c r="AI134" s="1"/>
  <c r="Z137"/>
  <c r="AA134" s="1"/>
  <c r="Q137"/>
  <c r="R134" s="1"/>
  <c r="H137"/>
  <c r="I134" s="1"/>
  <c r="GV136"/>
  <c r="GD136"/>
  <c r="FC136"/>
  <c r="ET136"/>
  <c r="EB136"/>
  <c r="DS136"/>
  <c r="DJ136"/>
  <c r="DA136"/>
  <c r="CR136"/>
  <c r="CI136"/>
  <c r="BZ136"/>
  <c r="BQ136"/>
  <c r="BH136"/>
  <c r="AY136"/>
  <c r="AQ136"/>
  <c r="AI136"/>
  <c r="AA136"/>
  <c r="R136"/>
  <c r="I136"/>
  <c r="GV135"/>
  <c r="GM135"/>
  <c r="GD135"/>
  <c r="FU135"/>
  <c r="FL135"/>
  <c r="FC135"/>
  <c r="ET135"/>
  <c r="EK135"/>
  <c r="EB135"/>
  <c r="DS135"/>
  <c r="DJ135"/>
  <c r="DA135"/>
  <c r="CR135"/>
  <c r="CI135"/>
  <c r="BZ135"/>
  <c r="BQ135"/>
  <c r="BH135"/>
  <c r="AY135"/>
  <c r="AQ135"/>
  <c r="AI135"/>
  <c r="AA135"/>
  <c r="R135"/>
  <c r="I135"/>
  <c r="FT134"/>
  <c r="FK134"/>
  <c r="ES134"/>
  <c r="EJ134"/>
  <c r="GU132"/>
  <c r="GV129" s="1"/>
  <c r="GL132"/>
  <c r="GL129" s="1"/>
  <c r="GM129" s="1"/>
  <c r="GC132"/>
  <c r="FT132"/>
  <c r="FK132"/>
  <c r="FB132"/>
  <c r="ES132"/>
  <c r="EJ132"/>
  <c r="EA132"/>
  <c r="EB129" s="1"/>
  <c r="DR132"/>
  <c r="DS129" s="1"/>
  <c r="DI132"/>
  <c r="DJ129" s="1"/>
  <c r="CZ132"/>
  <c r="DA129" s="1"/>
  <c r="CQ132"/>
  <c r="CR129" s="1"/>
  <c r="CH132"/>
  <c r="CI129" s="1"/>
  <c r="BY132"/>
  <c r="BZ129" s="1"/>
  <c r="BP132"/>
  <c r="BG132"/>
  <c r="BH129" s="1"/>
  <c r="AX132"/>
  <c r="AY129" s="1"/>
  <c r="AP132"/>
  <c r="AQ129" s="1"/>
  <c r="AH132"/>
  <c r="AI129" s="1"/>
  <c r="Z132"/>
  <c r="AA129" s="1"/>
  <c r="Q132"/>
  <c r="R129" s="1"/>
  <c r="H132"/>
  <c r="I129" s="1"/>
  <c r="GV131"/>
  <c r="GD131"/>
  <c r="FC131"/>
  <c r="EB131"/>
  <c r="DS131"/>
  <c r="DJ131"/>
  <c r="DA131"/>
  <c r="CR131"/>
  <c r="CI131"/>
  <c r="BZ131"/>
  <c r="BQ131"/>
  <c r="BH131"/>
  <c r="AY131"/>
  <c r="AQ131"/>
  <c r="AI131"/>
  <c r="AA131"/>
  <c r="R131"/>
  <c r="I131"/>
  <c r="GV130"/>
  <c r="GM130"/>
  <c r="GD130"/>
  <c r="FU130"/>
  <c r="FL130"/>
  <c r="FC130"/>
  <c r="ET130"/>
  <c r="EK130"/>
  <c r="EB130"/>
  <c r="DS130"/>
  <c r="DJ130"/>
  <c r="DA130"/>
  <c r="CR130"/>
  <c r="CI130"/>
  <c r="BZ130"/>
  <c r="BQ130"/>
  <c r="BH130"/>
  <c r="AY130"/>
  <c r="AQ130"/>
  <c r="AI130"/>
  <c r="AA130"/>
  <c r="R130"/>
  <c r="I130"/>
  <c r="GO129"/>
  <c r="GO134" s="1"/>
  <c r="GO139" s="1"/>
  <c r="GO144" s="1"/>
  <c r="GO149" s="1"/>
  <c r="GO154" s="1"/>
  <c r="GO159" s="1"/>
  <c r="GO164" s="1"/>
  <c r="GO169" s="1"/>
  <c r="GF129"/>
  <c r="GF134" s="1"/>
  <c r="GF139" s="1"/>
  <c r="GF144" s="1"/>
  <c r="GF149" s="1"/>
  <c r="GF154" s="1"/>
  <c r="GF159" s="1"/>
  <c r="GF164" s="1"/>
  <c r="GF169" s="1"/>
  <c r="GF174" s="1"/>
  <c r="GF179" s="1"/>
  <c r="GC129"/>
  <c r="GD126" s="1"/>
  <c r="FW129"/>
  <c r="FT129"/>
  <c r="FN129"/>
  <c r="FN134" s="1"/>
  <c r="FN139" s="1"/>
  <c r="FN144" s="1"/>
  <c r="FN149" s="1"/>
  <c r="FN154" s="1"/>
  <c r="FN159" s="1"/>
  <c r="FN164" s="1"/>
  <c r="FK129"/>
  <c r="FE129"/>
  <c r="FE134" s="1"/>
  <c r="FE139" s="1"/>
  <c r="FE144" s="1"/>
  <c r="FE149" s="1"/>
  <c r="FE154" s="1"/>
  <c r="FE159" s="1"/>
  <c r="FE164" s="1"/>
  <c r="FE169" s="1"/>
  <c r="FB129"/>
  <c r="EV129"/>
  <c r="EV134" s="1"/>
  <c r="EV139" s="1"/>
  <c r="EV144" s="1"/>
  <c r="EV149" s="1"/>
  <c r="EV154" s="1"/>
  <c r="EV159" s="1"/>
  <c r="EV164" s="1"/>
  <c r="EV169" s="1"/>
  <c r="ES129"/>
  <c r="EM129"/>
  <c r="EM134" s="1"/>
  <c r="EM139" s="1"/>
  <c r="EM144" s="1"/>
  <c r="EM149" s="1"/>
  <c r="EM154" s="1"/>
  <c r="EM159" s="1"/>
  <c r="EM164" s="1"/>
  <c r="EM169" s="1"/>
  <c r="EJ129"/>
  <c r="EK126" s="1"/>
  <c r="ED129"/>
  <c r="ED134" s="1"/>
  <c r="ED139" s="1"/>
  <c r="ED144" s="1"/>
  <c r="ED149" s="1"/>
  <c r="ED154" s="1"/>
  <c r="ED159" s="1"/>
  <c r="ED164" s="1"/>
  <c r="ED169" s="1"/>
  <c r="DU129"/>
  <c r="DU134" s="1"/>
  <c r="DU139" s="1"/>
  <c r="DU144" s="1"/>
  <c r="DU149" s="1"/>
  <c r="DU154" s="1"/>
  <c r="DU159" s="1"/>
  <c r="DU164" s="1"/>
  <c r="DU169" s="1"/>
  <c r="DL129"/>
  <c r="DL134" s="1"/>
  <c r="DL139" s="1"/>
  <c r="DL144" s="1"/>
  <c r="DL149" s="1"/>
  <c r="DL154" s="1"/>
  <c r="DL159" s="1"/>
  <c r="DL164" s="1"/>
  <c r="DL169" s="1"/>
  <c r="DC129"/>
  <c r="DC134" s="1"/>
  <c r="DC139" s="1"/>
  <c r="DC144" s="1"/>
  <c r="DC149" s="1"/>
  <c r="DC154" s="1"/>
  <c r="DC159" s="1"/>
  <c r="DC164" s="1"/>
  <c r="DC169" s="1"/>
  <c r="CT129"/>
  <c r="CT134" s="1"/>
  <c r="CT139" s="1"/>
  <c r="CT144" s="1"/>
  <c r="CT149" s="1"/>
  <c r="CT154" s="1"/>
  <c r="CT159" s="1"/>
  <c r="CT164" s="1"/>
  <c r="CT169" s="1"/>
  <c r="CK129"/>
  <c r="CK134" s="1"/>
  <c r="CK139" s="1"/>
  <c r="CK144" s="1"/>
  <c r="CK149" s="1"/>
  <c r="CK154" s="1"/>
  <c r="CK159" s="1"/>
  <c r="CK164" s="1"/>
  <c r="CK169" s="1"/>
  <c r="CB129"/>
  <c r="CB134" s="1"/>
  <c r="CB139" s="1"/>
  <c r="CB144" s="1"/>
  <c r="CB149" s="1"/>
  <c r="CB154" s="1"/>
  <c r="CB159" s="1"/>
  <c r="CB164" s="1"/>
  <c r="CB169" s="1"/>
  <c r="BS129"/>
  <c r="BS134" s="1"/>
  <c r="BS139" s="1"/>
  <c r="BS144" s="1"/>
  <c r="BS149" s="1"/>
  <c r="BS154" s="1"/>
  <c r="BS159" s="1"/>
  <c r="BS164" s="1"/>
  <c r="BS169" s="1"/>
  <c r="BP129"/>
  <c r="BQ126" s="1"/>
  <c r="BJ129"/>
  <c r="BJ134" s="1"/>
  <c r="BJ139" s="1"/>
  <c r="BJ144" s="1"/>
  <c r="BJ149" s="1"/>
  <c r="BJ154" s="1"/>
  <c r="BJ159" s="1"/>
  <c r="BJ164" s="1"/>
  <c r="BJ169" s="1"/>
  <c r="BA129"/>
  <c r="BA134" s="1"/>
  <c r="BA139" s="1"/>
  <c r="BA144" s="1"/>
  <c r="BA149" s="1"/>
  <c r="BA154" s="1"/>
  <c r="BA159" s="1"/>
  <c r="BA164" s="1"/>
  <c r="BA169" s="1"/>
  <c r="AR129"/>
  <c r="AR134" s="1"/>
  <c r="AR139" s="1"/>
  <c r="AR144" s="1"/>
  <c r="AR149" s="1"/>
  <c r="AR154" s="1"/>
  <c r="AR159" s="1"/>
  <c r="AR164" s="1"/>
  <c r="AR169" s="1"/>
  <c r="AJ129"/>
  <c r="AJ134" s="1"/>
  <c r="AJ139" s="1"/>
  <c r="AJ144" s="1"/>
  <c r="AJ149" s="1"/>
  <c r="AJ154" s="1"/>
  <c r="AJ159" s="1"/>
  <c r="AJ164" s="1"/>
  <c r="AJ169" s="1"/>
  <c r="AB129"/>
  <c r="AB134" s="1"/>
  <c r="AB139" s="1"/>
  <c r="AB144" s="1"/>
  <c r="AB149" s="1"/>
  <c r="AB154" s="1"/>
  <c r="AB159" s="1"/>
  <c r="AB164" s="1"/>
  <c r="AB169" s="1"/>
  <c r="T129"/>
  <c r="T134" s="1"/>
  <c r="T139" s="1"/>
  <c r="T144" s="1"/>
  <c r="T149" s="1"/>
  <c r="T154" s="1"/>
  <c r="T159" s="1"/>
  <c r="T164" s="1"/>
  <c r="T169" s="1"/>
  <c r="K129"/>
  <c r="K134" s="1"/>
  <c r="K139" s="1"/>
  <c r="K144" s="1"/>
  <c r="K149" s="1"/>
  <c r="K154" s="1"/>
  <c r="K159" s="1"/>
  <c r="K164" s="1"/>
  <c r="K169" s="1"/>
  <c r="B129"/>
  <c r="B134" s="1"/>
  <c r="B139" s="1"/>
  <c r="B144" s="1"/>
  <c r="B149" s="1"/>
  <c r="B154" s="1"/>
  <c r="B159" s="1"/>
  <c r="B164" s="1"/>
  <c r="B169" s="1"/>
  <c r="GU127"/>
  <c r="GV124" s="1"/>
  <c r="GL127"/>
  <c r="GL124" s="1"/>
  <c r="GM124" s="1"/>
  <c r="GC127"/>
  <c r="GC124" s="1"/>
  <c r="GD124" s="1"/>
  <c r="FT127"/>
  <c r="FK127"/>
  <c r="FB127"/>
  <c r="ES127"/>
  <c r="EJ127"/>
  <c r="EA127"/>
  <c r="DI127"/>
  <c r="CZ127"/>
  <c r="CQ127"/>
  <c r="CH127"/>
  <c r="BY127"/>
  <c r="BZ124" s="1"/>
  <c r="BP127"/>
  <c r="BG127"/>
  <c r="BH124" s="1"/>
  <c r="AX127"/>
  <c r="AY124" s="1"/>
  <c r="AP127"/>
  <c r="AQ124" s="1"/>
  <c r="AH127"/>
  <c r="AI125" s="1"/>
  <c r="Z127"/>
  <c r="AA124" s="1"/>
  <c r="Q127"/>
  <c r="H127"/>
  <c r="GV126"/>
  <c r="EB126"/>
  <c r="DS126"/>
  <c r="DJ126"/>
  <c r="DA126"/>
  <c r="CR126"/>
  <c r="CI126"/>
  <c r="BZ126"/>
  <c r="BH126"/>
  <c r="AY126"/>
  <c r="AQ126"/>
  <c r="AI126"/>
  <c r="AA126"/>
  <c r="R126"/>
  <c r="I126"/>
  <c r="GV125"/>
  <c r="GM125"/>
  <c r="GD125"/>
  <c r="FU125"/>
  <c r="FL125"/>
  <c r="FC125"/>
  <c r="ET125"/>
  <c r="EK125"/>
  <c r="EB125"/>
  <c r="DS125"/>
  <c r="DJ125"/>
  <c r="DA125"/>
  <c r="CR125"/>
  <c r="CI125"/>
  <c r="BZ125"/>
  <c r="BQ125"/>
  <c r="BH125"/>
  <c r="AY125"/>
  <c r="AQ125"/>
  <c r="AA125"/>
  <c r="R125"/>
  <c r="I125"/>
  <c r="FT124"/>
  <c r="FK124"/>
  <c r="FB124"/>
  <c r="ES124"/>
  <c r="EJ124"/>
  <c r="EA124"/>
  <c r="DN124"/>
  <c r="DR127" s="1"/>
  <c r="DI124"/>
  <c r="CZ124"/>
  <c r="CQ124"/>
  <c r="CH124"/>
  <c r="BP124"/>
  <c r="AH124"/>
  <c r="Q124"/>
  <c r="H124"/>
  <c r="S99" i="95"/>
  <c r="L99"/>
  <c r="S98"/>
  <c r="L98"/>
  <c r="S97"/>
  <c r="L97"/>
  <c r="L96"/>
  <c r="L95"/>
  <c r="L94"/>
  <c r="S93"/>
  <c r="L93"/>
  <c r="S92"/>
  <c r="L92"/>
  <c r="S91"/>
  <c r="L91"/>
  <c r="S90"/>
  <c r="Q90"/>
  <c r="L90"/>
  <c r="S89"/>
  <c r="L89"/>
  <c r="S88"/>
  <c r="L88"/>
  <c r="S87"/>
  <c r="L87"/>
  <c r="S86"/>
  <c r="L86"/>
  <c r="S85"/>
  <c r="L85"/>
  <c r="S84"/>
  <c r="L84"/>
  <c r="S83"/>
  <c r="L83"/>
  <c r="S82"/>
  <c r="L82"/>
  <c r="S81"/>
  <c r="L81"/>
  <c r="S80"/>
  <c r="L80"/>
  <c r="M76"/>
  <c r="R21" i="93" l="1"/>
  <c r="CB110" i="94"/>
  <c r="DA124"/>
  <c r="AR115"/>
  <c r="AR110"/>
  <c r="GD69"/>
  <c r="GD66"/>
  <c r="BJ110"/>
  <c r="BS110"/>
  <c r="GM90"/>
  <c r="GM87"/>
  <c r="CK115"/>
  <c r="CK110"/>
  <c r="CT115"/>
  <c r="CT110"/>
  <c r="DC115"/>
  <c r="DC110"/>
  <c r="GM85"/>
  <c r="GM82"/>
  <c r="DL115"/>
  <c r="DL110"/>
  <c r="DU115"/>
  <c r="DU110"/>
  <c r="GM75"/>
  <c r="GM71"/>
  <c r="AJ115"/>
  <c r="AJ110"/>
  <c r="AB110"/>
  <c r="BA110"/>
  <c r="GM69"/>
  <c r="GM92"/>
  <c r="GM95"/>
  <c r="GM97"/>
  <c r="GM100"/>
  <c r="GM80"/>
  <c r="FC124"/>
  <c r="FL124"/>
  <c r="FU129"/>
  <c r="ET124"/>
  <c r="EK139"/>
  <c r="R124"/>
  <c r="EK136"/>
  <c r="FU126"/>
  <c r="BQ124"/>
  <c r="I124"/>
  <c r="CR124"/>
  <c r="GM139"/>
  <c r="GM136"/>
  <c r="FL129"/>
  <c r="GM134"/>
  <c r="GM131"/>
  <c r="ET134"/>
  <c r="GM126"/>
  <c r="FU139"/>
  <c r="FL134"/>
  <c r="FL131"/>
  <c r="FU144"/>
  <c r="EK129"/>
  <c r="GM149"/>
  <c r="GM146"/>
  <c r="ET129"/>
  <c r="ET126"/>
  <c r="CI124"/>
  <c r="FL144"/>
  <c r="FL141"/>
  <c r="GM161"/>
  <c r="FU154"/>
  <c r="DJ124"/>
  <c r="FU134"/>
  <c r="DR124"/>
  <c r="DS124" s="1"/>
  <c r="EB124"/>
  <c r="EK124"/>
  <c r="AI124"/>
  <c r="BQ129"/>
  <c r="R44" i="93"/>
  <c r="O56"/>
  <c r="R39"/>
  <c r="EK134" i="94"/>
  <c r="GM179"/>
  <c r="GM176"/>
  <c r="FC126"/>
  <c r="FC129"/>
  <c r="FU159"/>
  <c r="FL136"/>
  <c r="FU124"/>
  <c r="FL126"/>
  <c r="FK142"/>
  <c r="FL139" s="1"/>
  <c r="FU151"/>
  <c r="GM166"/>
  <c r="EK131"/>
  <c r="GM154"/>
  <c r="FU131"/>
  <c r="GD129"/>
  <c r="ET131"/>
  <c r="GM159"/>
  <c r="FU164"/>
  <c r="GM141"/>
  <c r="FU149"/>
  <c r="O61" i="93" l="1"/>
  <c r="R56"/>
  <c r="R61" l="1"/>
  <c r="O74"/>
  <c r="O79" l="1"/>
  <c r="R74"/>
  <c r="R79" l="1"/>
  <c r="O92"/>
  <c r="O97" l="1"/>
  <c r="R92"/>
  <c r="R97" l="1"/>
  <c r="O110"/>
  <c r="O116" l="1"/>
  <c r="R110"/>
  <c r="R116" l="1"/>
  <c r="O129"/>
  <c r="O134" l="1"/>
  <c r="R129"/>
  <c r="R134" l="1"/>
  <c r="O147"/>
  <c r="O152" l="1"/>
  <c r="R147"/>
  <c r="R152" l="1"/>
  <c r="O165"/>
  <c r="O172" l="1"/>
  <c r="R165"/>
  <c r="R172" l="1"/>
  <c r="O185"/>
  <c r="O190" l="1"/>
  <c r="R185"/>
  <c r="R190" l="1"/>
  <c r="O203"/>
  <c r="O208" l="1"/>
  <c r="R203"/>
  <c r="R208" l="1"/>
  <c r="O221"/>
  <c r="O228" l="1"/>
  <c r="R221"/>
  <c r="R228" l="1"/>
  <c r="O241"/>
  <c r="O246" l="1"/>
  <c r="R241"/>
  <c r="R246" l="1"/>
  <c r="O259"/>
  <c r="O264" l="1"/>
  <c r="R259"/>
  <c r="R264" l="1"/>
  <c r="O277"/>
  <c r="O284" l="1"/>
  <c r="R277"/>
  <c r="R284" l="1"/>
  <c r="O297"/>
  <c r="O302" l="1"/>
  <c r="R297"/>
  <c r="R302" l="1"/>
  <c r="O315"/>
  <c r="O320" l="1"/>
  <c r="R315"/>
  <c r="R320" l="1"/>
  <c r="O333"/>
  <c r="O340" l="1"/>
  <c r="R333"/>
  <c r="R340" l="1"/>
  <c r="O353"/>
  <c r="O358" l="1"/>
  <c r="R353"/>
  <c r="R358" l="1"/>
  <c r="O371"/>
  <c r="O376" l="1"/>
  <c r="R371"/>
  <c r="R376" l="1"/>
  <c r="O389"/>
  <c r="O396" l="1"/>
  <c r="R389"/>
  <c r="O409" l="1"/>
  <c r="R396"/>
  <c r="R409" l="1"/>
  <c r="O414"/>
  <c r="O427" l="1"/>
  <c r="R414"/>
  <c r="R427" s="1"/>
  <c r="L20" i="95" l="1"/>
  <c r="AD10" i="94" l="1"/>
  <c r="M24" i="95" l="1"/>
  <c r="S74"/>
  <c r="L74"/>
  <c r="S73"/>
  <c r="L73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2"/>
  <c r="S21"/>
  <c r="S19"/>
  <c r="S18"/>
  <c r="S17"/>
  <c r="S16"/>
  <c r="S15"/>
  <c r="S14"/>
  <c r="S13"/>
  <c r="S12"/>
  <c r="S11"/>
  <c r="S10"/>
  <c r="S9"/>
  <c r="S8"/>
  <c r="L9"/>
  <c r="L10"/>
  <c r="L11"/>
  <c r="L12"/>
  <c r="L13"/>
  <c r="L14"/>
  <c r="L15"/>
  <c r="L16"/>
  <c r="L18"/>
  <c r="L19"/>
  <c r="L21"/>
  <c r="L22"/>
  <c r="L8"/>
  <c r="GU58" i="94"/>
  <c r="GV55" s="1"/>
  <c r="GV57"/>
  <c r="GV56"/>
  <c r="GU53"/>
  <c r="GV50" s="1"/>
  <c r="GV52"/>
  <c r="GV51"/>
  <c r="GU48"/>
  <c r="GV45" s="1"/>
  <c r="GV47"/>
  <c r="GV46"/>
  <c r="GU43"/>
  <c r="GV40" s="1"/>
  <c r="GV42"/>
  <c r="GV41"/>
  <c r="GU38"/>
  <c r="GV35" s="1"/>
  <c r="GV37"/>
  <c r="GV36"/>
  <c r="GU33"/>
  <c r="GV30" s="1"/>
  <c r="GV32"/>
  <c r="GV31"/>
  <c r="GU28"/>
  <c r="GV25" s="1"/>
  <c r="GV27"/>
  <c r="GV26"/>
  <c r="GU23"/>
  <c r="GV20" s="1"/>
  <c r="GV22"/>
  <c r="GV21"/>
  <c r="GU18"/>
  <c r="GV15" s="1"/>
  <c r="GV17"/>
  <c r="GV16"/>
  <c r="GO15"/>
  <c r="GO20" s="1"/>
  <c r="GO25" s="1"/>
  <c r="GO30" s="1"/>
  <c r="GO35" s="1"/>
  <c r="GO40" s="1"/>
  <c r="GO45" s="1"/>
  <c r="GO50" s="1"/>
  <c r="GO55" s="1"/>
  <c r="GU13"/>
  <c r="GV10" s="1"/>
  <c r="GV12"/>
  <c r="GV11"/>
  <c r="GL58"/>
  <c r="GM55" s="1"/>
  <c r="GM57"/>
  <c r="GM56"/>
  <c r="GL53"/>
  <c r="GM50" s="1"/>
  <c r="GM52"/>
  <c r="GM51"/>
  <c r="GL48"/>
  <c r="GM45" s="1"/>
  <c r="GM47"/>
  <c r="GM46"/>
  <c r="GL43"/>
  <c r="GM40" s="1"/>
  <c r="GM42"/>
  <c r="GM41"/>
  <c r="GL38"/>
  <c r="GM35" s="1"/>
  <c r="GM37"/>
  <c r="GM36"/>
  <c r="GL33"/>
  <c r="GM32"/>
  <c r="GM31"/>
  <c r="GL28"/>
  <c r="GL25" s="1"/>
  <c r="GM25" s="1"/>
  <c r="GM26"/>
  <c r="GL23"/>
  <c r="GL20" s="1"/>
  <c r="GM21"/>
  <c r="GL18"/>
  <c r="GM16"/>
  <c r="GF15"/>
  <c r="GF20" s="1"/>
  <c r="GF25" s="1"/>
  <c r="GF30" s="1"/>
  <c r="GF35" s="1"/>
  <c r="GF40" s="1"/>
  <c r="GF45" s="1"/>
  <c r="GF50" s="1"/>
  <c r="GF55" s="1"/>
  <c r="GL13"/>
  <c r="GL10" s="1"/>
  <c r="GM10" s="1"/>
  <c r="GM11"/>
  <c r="GC58"/>
  <c r="GD55" s="1"/>
  <c r="GD57"/>
  <c r="GD56"/>
  <c r="GC53"/>
  <c r="GD50" s="1"/>
  <c r="GD52"/>
  <c r="GD51"/>
  <c r="GC48"/>
  <c r="GD45" s="1"/>
  <c r="GD47"/>
  <c r="GD46"/>
  <c r="GC43"/>
  <c r="GD40" s="1"/>
  <c r="GD42"/>
  <c r="GD41"/>
  <c r="GC38"/>
  <c r="GD35" s="1"/>
  <c r="GD37"/>
  <c r="GD36"/>
  <c r="GC33"/>
  <c r="GD30" s="1"/>
  <c r="GD32"/>
  <c r="GD31"/>
  <c r="GC28"/>
  <c r="GC25" s="1"/>
  <c r="GD25" s="1"/>
  <c r="GD27"/>
  <c r="GD26"/>
  <c r="GC23"/>
  <c r="GD21"/>
  <c r="GC18"/>
  <c r="GD16"/>
  <c r="FW15"/>
  <c r="FW20" s="1"/>
  <c r="FW25" s="1"/>
  <c r="FW30" s="1"/>
  <c r="FW35" s="1"/>
  <c r="FW40" s="1"/>
  <c r="FW45" s="1"/>
  <c r="FW50" s="1"/>
  <c r="FW55" s="1"/>
  <c r="GC13"/>
  <c r="GC10" s="1"/>
  <c r="GD10" s="1"/>
  <c r="GD11"/>
  <c r="FT58"/>
  <c r="FU55" s="1"/>
  <c r="FU57"/>
  <c r="FU56"/>
  <c r="FT53"/>
  <c r="FU50" s="1"/>
  <c r="FU52"/>
  <c r="FU51"/>
  <c r="FT48"/>
  <c r="FU45" s="1"/>
  <c r="FU47"/>
  <c r="FU46"/>
  <c r="FT43"/>
  <c r="FU40" s="1"/>
  <c r="FU42"/>
  <c r="FU41"/>
  <c r="FT38"/>
  <c r="FU35" s="1"/>
  <c r="FU37"/>
  <c r="FU36"/>
  <c r="FT33"/>
  <c r="FU30" s="1"/>
  <c r="FU32"/>
  <c r="FU31"/>
  <c r="FT28"/>
  <c r="FU25" s="1"/>
  <c r="FU27"/>
  <c r="FU26"/>
  <c r="FT23"/>
  <c r="FU20" s="1"/>
  <c r="FU22"/>
  <c r="FU21"/>
  <c r="FT18"/>
  <c r="FU15" s="1"/>
  <c r="FU17"/>
  <c r="FU16"/>
  <c r="FN15"/>
  <c r="FN20" s="1"/>
  <c r="FN25" s="1"/>
  <c r="FN30" s="1"/>
  <c r="FN35" s="1"/>
  <c r="FN40" s="1"/>
  <c r="FN45" s="1"/>
  <c r="FN50" s="1"/>
  <c r="FN55" s="1"/>
  <c r="FT13"/>
  <c r="FU12"/>
  <c r="FU11"/>
  <c r="FK58"/>
  <c r="FL55" s="1"/>
  <c r="FL57"/>
  <c r="FL56"/>
  <c r="FK53"/>
  <c r="FL50" s="1"/>
  <c r="FL52"/>
  <c r="FL51"/>
  <c r="FK48"/>
  <c r="FL45" s="1"/>
  <c r="FL47"/>
  <c r="FL46"/>
  <c r="FK43"/>
  <c r="FL40" s="1"/>
  <c r="FL42"/>
  <c r="FL41"/>
  <c r="FK38"/>
  <c r="FL35" s="1"/>
  <c r="FL37"/>
  <c r="FL36"/>
  <c r="FK33"/>
  <c r="FL30" s="1"/>
  <c r="FL32"/>
  <c r="FL31"/>
  <c r="FK28"/>
  <c r="FL25" s="1"/>
  <c r="FL27"/>
  <c r="FL26"/>
  <c r="FK23"/>
  <c r="FL20" s="1"/>
  <c r="FL22"/>
  <c r="FL21"/>
  <c r="FK18"/>
  <c r="FL17"/>
  <c r="FL16"/>
  <c r="FE15"/>
  <c r="FE20" s="1"/>
  <c r="FE25" s="1"/>
  <c r="FE30" s="1"/>
  <c r="FE35" s="1"/>
  <c r="FE40" s="1"/>
  <c r="FE45" s="1"/>
  <c r="FE50" s="1"/>
  <c r="FE55" s="1"/>
  <c r="FK13"/>
  <c r="FL11"/>
  <c r="FB58"/>
  <c r="FC55" s="1"/>
  <c r="FC57"/>
  <c r="FC56"/>
  <c r="FB53"/>
  <c r="FC50" s="1"/>
  <c r="FC52"/>
  <c r="FC51"/>
  <c r="FB48"/>
  <c r="FC45" s="1"/>
  <c r="FC47"/>
  <c r="FC46"/>
  <c r="FB43"/>
  <c r="FC40" s="1"/>
  <c r="FC42"/>
  <c r="FC41"/>
  <c r="FB38"/>
  <c r="FC35" s="1"/>
  <c r="FC37"/>
  <c r="FC36"/>
  <c r="FB33"/>
  <c r="FC30" s="1"/>
  <c r="FC32"/>
  <c r="FC31"/>
  <c r="FB28"/>
  <c r="FC25" s="1"/>
  <c r="FC27"/>
  <c r="FC26"/>
  <c r="FB23"/>
  <c r="FC20" s="1"/>
  <c r="FC22"/>
  <c r="FC21"/>
  <c r="FB18"/>
  <c r="FC15" s="1"/>
  <c r="FC17"/>
  <c r="FC16"/>
  <c r="EV15"/>
  <c r="EV20" s="1"/>
  <c r="EV25" s="1"/>
  <c r="EV30" s="1"/>
  <c r="EV35" s="1"/>
  <c r="EV40" s="1"/>
  <c r="EV45" s="1"/>
  <c r="EV50" s="1"/>
  <c r="EV55" s="1"/>
  <c r="FB13"/>
  <c r="FC10" s="1"/>
  <c r="FC12"/>
  <c r="FC11"/>
  <c r="ES58"/>
  <c r="ET55" s="1"/>
  <c r="ET57"/>
  <c r="ET56"/>
  <c r="ES53"/>
  <c r="ET50" s="1"/>
  <c r="ET52"/>
  <c r="ET51"/>
  <c r="ES48"/>
  <c r="ET45" s="1"/>
  <c r="ET47"/>
  <c r="ET46"/>
  <c r="ES43"/>
  <c r="ET40" s="1"/>
  <c r="ET42"/>
  <c r="ET41"/>
  <c r="ES38"/>
  <c r="ET35" s="1"/>
  <c r="ET37"/>
  <c r="ET36"/>
  <c r="ES33"/>
  <c r="ET30" s="1"/>
  <c r="ET32"/>
  <c r="ET31"/>
  <c r="ES28"/>
  <c r="ET25" s="1"/>
  <c r="ET27"/>
  <c r="ET26"/>
  <c r="ES23"/>
  <c r="ET20" s="1"/>
  <c r="ET22"/>
  <c r="ET21"/>
  <c r="ES18"/>
  <c r="ET17"/>
  <c r="ET16"/>
  <c r="EM15"/>
  <c r="EM20" s="1"/>
  <c r="EM25" s="1"/>
  <c r="EM30" s="1"/>
  <c r="EM35" s="1"/>
  <c r="EM40" s="1"/>
  <c r="EM45" s="1"/>
  <c r="EM50" s="1"/>
  <c r="EM55" s="1"/>
  <c r="ES13"/>
  <c r="ES10" s="1"/>
  <c r="L17" i="95" s="1"/>
  <c r="ET11" i="94"/>
  <c r="EJ58"/>
  <c r="EK55" s="1"/>
  <c r="EK57"/>
  <c r="EK56"/>
  <c r="EJ53"/>
  <c r="EK50" s="1"/>
  <c r="EK52"/>
  <c r="EK51"/>
  <c r="EJ48"/>
  <c r="EK45" s="1"/>
  <c r="EK47"/>
  <c r="EK46"/>
  <c r="EJ43"/>
  <c r="EK40" s="1"/>
  <c r="EK42"/>
  <c r="EK41"/>
  <c r="EJ38"/>
  <c r="EK35" s="1"/>
  <c r="EK37"/>
  <c r="EK36"/>
  <c r="EJ33"/>
  <c r="EK30" s="1"/>
  <c r="EK32"/>
  <c r="EK31"/>
  <c r="EJ28"/>
  <c r="EK25" s="1"/>
  <c r="EK27"/>
  <c r="EK26"/>
  <c r="EJ23"/>
  <c r="EK20" s="1"/>
  <c r="EK22"/>
  <c r="EK21"/>
  <c r="EJ18"/>
  <c r="EK15" s="1"/>
  <c r="EK17"/>
  <c r="EK16"/>
  <c r="ED15"/>
  <c r="ED20" s="1"/>
  <c r="ED25" s="1"/>
  <c r="ED30" s="1"/>
  <c r="ED35" s="1"/>
  <c r="ED40" s="1"/>
  <c r="ED45" s="1"/>
  <c r="ED50" s="1"/>
  <c r="ED55" s="1"/>
  <c r="EJ13"/>
  <c r="EJ10" s="1"/>
  <c r="EK10" s="1"/>
  <c r="EK12"/>
  <c r="EK11"/>
  <c r="EA58"/>
  <c r="EB55" s="1"/>
  <c r="EB57"/>
  <c r="EB56"/>
  <c r="EA53"/>
  <c r="EB50" s="1"/>
  <c r="EB52"/>
  <c r="EB51"/>
  <c r="EA48"/>
  <c r="EB45" s="1"/>
  <c r="EB47"/>
  <c r="EB46"/>
  <c r="EA43"/>
  <c r="EB40" s="1"/>
  <c r="EB42"/>
  <c r="EB41"/>
  <c r="EA38"/>
  <c r="EB35" s="1"/>
  <c r="EB37"/>
  <c r="EB36"/>
  <c r="EA33"/>
  <c r="EB30" s="1"/>
  <c r="EB32"/>
  <c r="EB31"/>
  <c r="EA28"/>
  <c r="EB25" s="1"/>
  <c r="EB27"/>
  <c r="EB26"/>
  <c r="EA23"/>
  <c r="EB20" s="1"/>
  <c r="EB22"/>
  <c r="EB21"/>
  <c r="EA18"/>
  <c r="EB15" s="1"/>
  <c r="EB17"/>
  <c r="EB16"/>
  <c r="DU15"/>
  <c r="DU20" s="1"/>
  <c r="DU25" s="1"/>
  <c r="DU30" s="1"/>
  <c r="DU35" s="1"/>
  <c r="DU40" s="1"/>
  <c r="DU45" s="1"/>
  <c r="DU50" s="1"/>
  <c r="DU55" s="1"/>
  <c r="EA13"/>
  <c r="EB10" s="1"/>
  <c r="EB12"/>
  <c r="EB11"/>
  <c r="DR58"/>
  <c r="DS55" s="1"/>
  <c r="DS57"/>
  <c r="DS56"/>
  <c r="DR53"/>
  <c r="DS50" s="1"/>
  <c r="DS52"/>
  <c r="DS51"/>
  <c r="DR48"/>
  <c r="DS45" s="1"/>
  <c r="DS47"/>
  <c r="DS46"/>
  <c r="DR43"/>
  <c r="DS40" s="1"/>
  <c r="DS42"/>
  <c r="DS41"/>
  <c r="DR38"/>
  <c r="DS35" s="1"/>
  <c r="DS37"/>
  <c r="DS36"/>
  <c r="DR33"/>
  <c r="DS30" s="1"/>
  <c r="DS32"/>
  <c r="DS31"/>
  <c r="DR28"/>
  <c r="DS25" s="1"/>
  <c r="DS27"/>
  <c r="DS26"/>
  <c r="DR23"/>
  <c r="DS22"/>
  <c r="DS21"/>
  <c r="DS20"/>
  <c r="DR18"/>
  <c r="DS15" s="1"/>
  <c r="DS17"/>
  <c r="DS16"/>
  <c r="DL15"/>
  <c r="DL20" s="1"/>
  <c r="DL25" s="1"/>
  <c r="DL30" s="1"/>
  <c r="DL35" s="1"/>
  <c r="DL40" s="1"/>
  <c r="DL45" s="1"/>
  <c r="DL50" s="1"/>
  <c r="DL55" s="1"/>
  <c r="DR13"/>
  <c r="DS10" s="1"/>
  <c r="DS12"/>
  <c r="DS11"/>
  <c r="DI58"/>
  <c r="DJ55" s="1"/>
  <c r="DJ57"/>
  <c r="DJ56"/>
  <c r="DI53"/>
  <c r="DJ50" s="1"/>
  <c r="DJ52"/>
  <c r="DJ51"/>
  <c r="DI48"/>
  <c r="DJ45" s="1"/>
  <c r="DJ47"/>
  <c r="DJ46"/>
  <c r="DI43"/>
  <c r="DJ40" s="1"/>
  <c r="DJ42"/>
  <c r="DJ41"/>
  <c r="DI38"/>
  <c r="DJ35" s="1"/>
  <c r="DJ37"/>
  <c r="DJ36"/>
  <c r="DI33"/>
  <c r="DJ30" s="1"/>
  <c r="DJ32"/>
  <c r="DJ31"/>
  <c r="DI28"/>
  <c r="DJ25" s="1"/>
  <c r="DJ27"/>
  <c r="DJ26"/>
  <c r="DI23"/>
  <c r="DJ20" s="1"/>
  <c r="DJ22"/>
  <c r="DJ21"/>
  <c r="DI18"/>
  <c r="DJ15" s="1"/>
  <c r="DJ17"/>
  <c r="DJ16"/>
  <c r="DC15"/>
  <c r="DC20" s="1"/>
  <c r="DC25" s="1"/>
  <c r="DC30" s="1"/>
  <c r="DC35" s="1"/>
  <c r="DC40" s="1"/>
  <c r="DC45" s="1"/>
  <c r="DC50" s="1"/>
  <c r="DC55" s="1"/>
  <c r="DI13"/>
  <c r="DJ10" s="1"/>
  <c r="DJ12"/>
  <c r="DJ11"/>
  <c r="CZ58"/>
  <c r="DA55" s="1"/>
  <c r="DA57"/>
  <c r="DA56"/>
  <c r="CZ53"/>
  <c r="DA50" s="1"/>
  <c r="DA52"/>
  <c r="DA51"/>
  <c r="CZ48"/>
  <c r="DA45" s="1"/>
  <c r="DA47"/>
  <c r="DA46"/>
  <c r="CZ43"/>
  <c r="DA40" s="1"/>
  <c r="DA42"/>
  <c r="DA41"/>
  <c r="CZ38"/>
  <c r="DA35" s="1"/>
  <c r="DA37"/>
  <c r="DA36"/>
  <c r="CZ33"/>
  <c r="DA30" s="1"/>
  <c r="DA32"/>
  <c r="DA31"/>
  <c r="CZ28"/>
  <c r="DA25" s="1"/>
  <c r="DA27"/>
  <c r="DA26"/>
  <c r="CZ23"/>
  <c r="DA20" s="1"/>
  <c r="DA22"/>
  <c r="DA21"/>
  <c r="CZ18"/>
  <c r="DA15" s="1"/>
  <c r="DA17"/>
  <c r="DA16"/>
  <c r="CT15"/>
  <c r="CT20" s="1"/>
  <c r="CT25" s="1"/>
  <c r="CT30" s="1"/>
  <c r="CT35" s="1"/>
  <c r="CT40" s="1"/>
  <c r="CT45" s="1"/>
  <c r="CT50" s="1"/>
  <c r="CT55" s="1"/>
  <c r="CZ13"/>
  <c r="DA10" s="1"/>
  <c r="DA12"/>
  <c r="DA11"/>
  <c r="CQ58"/>
  <c r="CR55" s="1"/>
  <c r="CR57"/>
  <c r="CR56"/>
  <c r="CQ53"/>
  <c r="CR50" s="1"/>
  <c r="CR52"/>
  <c r="CR51"/>
  <c r="CQ48"/>
  <c r="CR45" s="1"/>
  <c r="CR47"/>
  <c r="CR46"/>
  <c r="CQ43"/>
  <c r="CR40" s="1"/>
  <c r="CR42"/>
  <c r="CR41"/>
  <c r="CQ38"/>
  <c r="CR35" s="1"/>
  <c r="CR37"/>
  <c r="CR36"/>
  <c r="CQ33"/>
  <c r="CR30" s="1"/>
  <c r="CR32"/>
  <c r="CR31"/>
  <c r="CQ28"/>
  <c r="CR25" s="1"/>
  <c r="CR27"/>
  <c r="CR26"/>
  <c r="CQ23"/>
  <c r="CR20" s="1"/>
  <c r="CR22"/>
  <c r="CR21"/>
  <c r="CQ18"/>
  <c r="CR15" s="1"/>
  <c r="CR17"/>
  <c r="CR16"/>
  <c r="CK15"/>
  <c r="CK20" s="1"/>
  <c r="CK25" s="1"/>
  <c r="CK30" s="1"/>
  <c r="CK35" s="1"/>
  <c r="CK40" s="1"/>
  <c r="CK45" s="1"/>
  <c r="CK50" s="1"/>
  <c r="CK55" s="1"/>
  <c r="CQ13"/>
  <c r="CR10" s="1"/>
  <c r="CR12"/>
  <c r="CR11"/>
  <c r="CH58"/>
  <c r="CI55" s="1"/>
  <c r="CI57"/>
  <c r="CI56"/>
  <c r="CH53"/>
  <c r="CI50" s="1"/>
  <c r="CI52"/>
  <c r="CI51"/>
  <c r="CH48"/>
  <c r="CI45" s="1"/>
  <c r="CI47"/>
  <c r="CI46"/>
  <c r="CH43"/>
  <c r="CI40" s="1"/>
  <c r="CI42"/>
  <c r="CI41"/>
  <c r="CH38"/>
  <c r="CI35" s="1"/>
  <c r="CI37"/>
  <c r="CI36"/>
  <c r="CH33"/>
  <c r="CI30" s="1"/>
  <c r="CI32"/>
  <c r="CI31"/>
  <c r="CH28"/>
  <c r="CI25" s="1"/>
  <c r="CI27"/>
  <c r="CI26"/>
  <c r="CH23"/>
  <c r="CI20" s="1"/>
  <c r="CI22"/>
  <c r="CI21"/>
  <c r="CH18"/>
  <c r="CI15" s="1"/>
  <c r="CI17"/>
  <c r="CI16"/>
  <c r="CB15"/>
  <c r="CB20" s="1"/>
  <c r="CB25" s="1"/>
  <c r="CB30" s="1"/>
  <c r="CB35" s="1"/>
  <c r="CB40" s="1"/>
  <c r="CB45" s="1"/>
  <c r="CB50" s="1"/>
  <c r="CB55" s="1"/>
  <c r="CH13"/>
  <c r="CI10" s="1"/>
  <c r="CI12"/>
  <c r="CI11"/>
  <c r="BY58"/>
  <c r="BZ55" s="1"/>
  <c r="BZ57"/>
  <c r="BZ56"/>
  <c r="BY53"/>
  <c r="BZ50" s="1"/>
  <c r="BZ52"/>
  <c r="BZ51"/>
  <c r="BY48"/>
  <c r="BZ45" s="1"/>
  <c r="BZ47"/>
  <c r="BZ46"/>
  <c r="BY43"/>
  <c r="BZ40" s="1"/>
  <c r="BZ42"/>
  <c r="BZ41"/>
  <c r="BY38"/>
  <c r="BZ35" s="1"/>
  <c r="BZ37"/>
  <c r="BZ36"/>
  <c r="BY33"/>
  <c r="BZ30" s="1"/>
  <c r="BZ32"/>
  <c r="BZ31"/>
  <c r="BY28"/>
  <c r="BZ25" s="1"/>
  <c r="BZ27"/>
  <c r="BZ26"/>
  <c r="BY23"/>
  <c r="BZ20" s="1"/>
  <c r="BZ22"/>
  <c r="BZ21"/>
  <c r="BY18"/>
  <c r="BZ15" s="1"/>
  <c r="BZ17"/>
  <c r="BZ16"/>
  <c r="BS15"/>
  <c r="BS20" s="1"/>
  <c r="BS25" s="1"/>
  <c r="BS30" s="1"/>
  <c r="BS35" s="1"/>
  <c r="BS40" s="1"/>
  <c r="BS45" s="1"/>
  <c r="BS50" s="1"/>
  <c r="BS55" s="1"/>
  <c r="BY13"/>
  <c r="BZ10" s="1"/>
  <c r="BZ12"/>
  <c r="BZ11"/>
  <c r="BP58"/>
  <c r="BQ55" s="1"/>
  <c r="BQ57"/>
  <c r="BQ56"/>
  <c r="BP53"/>
  <c r="BQ50" s="1"/>
  <c r="BQ52"/>
  <c r="BQ51"/>
  <c r="BP48"/>
  <c r="BQ45" s="1"/>
  <c r="BQ47"/>
  <c r="BQ46"/>
  <c r="BP43"/>
  <c r="BQ40" s="1"/>
  <c r="BQ42"/>
  <c r="BQ41"/>
  <c r="BP38"/>
  <c r="BQ35" s="1"/>
  <c r="BQ37"/>
  <c r="BQ36"/>
  <c r="BP33"/>
  <c r="BQ30" s="1"/>
  <c r="BQ32"/>
  <c r="BQ31"/>
  <c r="BP28"/>
  <c r="BQ25" s="1"/>
  <c r="BQ27"/>
  <c r="BQ26"/>
  <c r="BP23"/>
  <c r="BQ20" s="1"/>
  <c r="BQ22"/>
  <c r="BQ21"/>
  <c r="BP18"/>
  <c r="BQ15" s="1"/>
  <c r="BQ17"/>
  <c r="BQ16"/>
  <c r="BJ15"/>
  <c r="BJ20" s="1"/>
  <c r="BJ25" s="1"/>
  <c r="BJ30" s="1"/>
  <c r="BJ35" s="1"/>
  <c r="BJ40" s="1"/>
  <c r="BJ45" s="1"/>
  <c r="BJ50" s="1"/>
  <c r="BJ55" s="1"/>
  <c r="BP13"/>
  <c r="BQ10" s="1"/>
  <c r="BQ12"/>
  <c r="BQ11"/>
  <c r="BG58"/>
  <c r="BH55" s="1"/>
  <c r="BH57"/>
  <c r="BH56"/>
  <c r="BG53"/>
  <c r="BH50" s="1"/>
  <c r="BH52"/>
  <c r="BH51"/>
  <c r="BG48"/>
  <c r="BH45" s="1"/>
  <c r="BH47"/>
  <c r="BH46"/>
  <c r="BG43"/>
  <c r="BH40" s="1"/>
  <c r="BH42"/>
  <c r="BH41"/>
  <c r="BG38"/>
  <c r="BH35" s="1"/>
  <c r="BH37"/>
  <c r="BH36"/>
  <c r="BG33"/>
  <c r="BH30" s="1"/>
  <c r="BH32"/>
  <c r="BH31"/>
  <c r="BG28"/>
  <c r="BH25" s="1"/>
  <c r="BH27"/>
  <c r="BH26"/>
  <c r="BG23"/>
  <c r="BH20" s="1"/>
  <c r="BH22"/>
  <c r="BH21"/>
  <c r="BG18"/>
  <c r="BH15" s="1"/>
  <c r="BH17"/>
  <c r="BH16"/>
  <c r="BA15"/>
  <c r="BA20" s="1"/>
  <c r="BA25" s="1"/>
  <c r="BA30" s="1"/>
  <c r="BA35" s="1"/>
  <c r="BA40" s="1"/>
  <c r="BA45" s="1"/>
  <c r="BA50" s="1"/>
  <c r="BA55" s="1"/>
  <c r="BG13"/>
  <c r="BH10" s="1"/>
  <c r="BH12"/>
  <c r="BH11"/>
  <c r="AX58"/>
  <c r="AY55" s="1"/>
  <c r="AY57"/>
  <c r="AY56"/>
  <c r="AX53"/>
  <c r="AY50" s="1"/>
  <c r="AY52"/>
  <c r="AY51"/>
  <c r="AX48"/>
  <c r="AY45" s="1"/>
  <c r="AY47"/>
  <c r="AY46"/>
  <c r="AX43"/>
  <c r="AY40" s="1"/>
  <c r="AY42"/>
  <c r="AY41"/>
  <c r="AX38"/>
  <c r="AY35" s="1"/>
  <c r="AY37"/>
  <c r="AY36"/>
  <c r="AX33"/>
  <c r="AY30" s="1"/>
  <c r="AY32"/>
  <c r="AY31"/>
  <c r="AX28"/>
  <c r="AY25" s="1"/>
  <c r="AY27"/>
  <c r="AY26"/>
  <c r="AX23"/>
  <c r="AY20" s="1"/>
  <c r="AY22"/>
  <c r="AY21"/>
  <c r="AX18"/>
  <c r="AY15" s="1"/>
  <c r="AY17"/>
  <c r="AY16"/>
  <c r="AR15"/>
  <c r="AR20" s="1"/>
  <c r="AR25" s="1"/>
  <c r="AR30" s="1"/>
  <c r="AR35" s="1"/>
  <c r="AR40" s="1"/>
  <c r="AR45" s="1"/>
  <c r="AR50" s="1"/>
  <c r="AR55" s="1"/>
  <c r="AX13"/>
  <c r="AY10" s="1"/>
  <c r="AY12"/>
  <c r="AY11"/>
  <c r="AP58"/>
  <c r="AQ55" s="1"/>
  <c r="AQ57"/>
  <c r="AQ56"/>
  <c r="AP53"/>
  <c r="AQ50" s="1"/>
  <c r="AQ52"/>
  <c r="AQ51"/>
  <c r="AP48"/>
  <c r="AQ45" s="1"/>
  <c r="AQ47"/>
  <c r="AQ46"/>
  <c r="AP43"/>
  <c r="AQ40" s="1"/>
  <c r="AQ42"/>
  <c r="AQ41"/>
  <c r="AP38"/>
  <c r="AQ35" s="1"/>
  <c r="AQ37"/>
  <c r="AQ36"/>
  <c r="AP33"/>
  <c r="AQ30" s="1"/>
  <c r="AQ32"/>
  <c r="AQ31"/>
  <c r="AP28"/>
  <c r="AQ25" s="1"/>
  <c r="AQ27"/>
  <c r="AQ26"/>
  <c r="AP23"/>
  <c r="AQ20" s="1"/>
  <c r="AQ22"/>
  <c r="AQ21"/>
  <c r="AP18"/>
  <c r="AQ15" s="1"/>
  <c r="AQ17"/>
  <c r="AQ16"/>
  <c r="AJ15"/>
  <c r="AJ20" s="1"/>
  <c r="AJ25" s="1"/>
  <c r="AJ30" s="1"/>
  <c r="AJ35" s="1"/>
  <c r="AJ40" s="1"/>
  <c r="AJ45" s="1"/>
  <c r="AJ50" s="1"/>
  <c r="AJ55" s="1"/>
  <c r="AP13"/>
  <c r="AQ10" s="1"/>
  <c r="AQ12"/>
  <c r="AQ11"/>
  <c r="AH58"/>
  <c r="AI55" s="1"/>
  <c r="AI57"/>
  <c r="AI56"/>
  <c r="AH53"/>
  <c r="AI50" s="1"/>
  <c r="AI52"/>
  <c r="AI51"/>
  <c r="AH48"/>
  <c r="AI45" s="1"/>
  <c r="AI47"/>
  <c r="AI46"/>
  <c r="AH43"/>
  <c r="AI40" s="1"/>
  <c r="AI42"/>
  <c r="AI41"/>
  <c r="AH38"/>
  <c r="AI35" s="1"/>
  <c r="AI37"/>
  <c r="AI36"/>
  <c r="AH33"/>
  <c r="AI30" s="1"/>
  <c r="AI32"/>
  <c r="AI31"/>
  <c r="AH28"/>
  <c r="AI25" s="1"/>
  <c r="AI27"/>
  <c r="AI26"/>
  <c r="AH23"/>
  <c r="AI20" s="1"/>
  <c r="AI22"/>
  <c r="AI21"/>
  <c r="AH18"/>
  <c r="AI15" s="1"/>
  <c r="AI17"/>
  <c r="AI16"/>
  <c r="AB15"/>
  <c r="AB20" s="1"/>
  <c r="AB25" s="1"/>
  <c r="AB30" s="1"/>
  <c r="AB35" s="1"/>
  <c r="AB40" s="1"/>
  <c r="AB45" s="1"/>
  <c r="AB50" s="1"/>
  <c r="AB55" s="1"/>
  <c r="AH13"/>
  <c r="AH10" s="1"/>
  <c r="AI10" s="1"/>
  <c r="AI12"/>
  <c r="AI11"/>
  <c r="Z58"/>
  <c r="AA55" s="1"/>
  <c r="AA57"/>
  <c r="AA56"/>
  <c r="Z53"/>
  <c r="AA50" s="1"/>
  <c r="AA52"/>
  <c r="AA51"/>
  <c r="Z48"/>
  <c r="AA45" s="1"/>
  <c r="AA47"/>
  <c r="AA46"/>
  <c r="Z43"/>
  <c r="AA40" s="1"/>
  <c r="AA42"/>
  <c r="AA41"/>
  <c r="Z38"/>
  <c r="AA35" s="1"/>
  <c r="AA37"/>
  <c r="AA36"/>
  <c r="Z33"/>
  <c r="AA30" s="1"/>
  <c r="AA32"/>
  <c r="AA31"/>
  <c r="Z28"/>
  <c r="AA25" s="1"/>
  <c r="AA27"/>
  <c r="AA26"/>
  <c r="Z23"/>
  <c r="AA20" s="1"/>
  <c r="AA22"/>
  <c r="AA21"/>
  <c r="Z18"/>
  <c r="AA15" s="1"/>
  <c r="AA17"/>
  <c r="AA16"/>
  <c r="T15"/>
  <c r="T20" s="1"/>
  <c r="T25" s="1"/>
  <c r="T30" s="1"/>
  <c r="T35" s="1"/>
  <c r="T40" s="1"/>
  <c r="T45" s="1"/>
  <c r="T50" s="1"/>
  <c r="T55" s="1"/>
  <c r="Z13"/>
  <c r="AA10" s="1"/>
  <c r="AA12"/>
  <c r="AA11"/>
  <c r="Q58"/>
  <c r="R55" s="1"/>
  <c r="R57"/>
  <c r="R56"/>
  <c r="Q53"/>
  <c r="R50" s="1"/>
  <c r="R52"/>
  <c r="R51"/>
  <c r="Q48"/>
  <c r="R45" s="1"/>
  <c r="R47"/>
  <c r="R46"/>
  <c r="Q43"/>
  <c r="R40" s="1"/>
  <c r="R42"/>
  <c r="R41"/>
  <c r="Q38"/>
  <c r="R35" s="1"/>
  <c r="R37"/>
  <c r="R36"/>
  <c r="Q33"/>
  <c r="R30" s="1"/>
  <c r="R32"/>
  <c r="R31"/>
  <c r="Q28"/>
  <c r="R25" s="1"/>
  <c r="R27"/>
  <c r="R26"/>
  <c r="Q23"/>
  <c r="R20" s="1"/>
  <c r="R22"/>
  <c r="R21"/>
  <c r="Q18"/>
  <c r="R15" s="1"/>
  <c r="R17"/>
  <c r="R16"/>
  <c r="K15"/>
  <c r="K20" s="1"/>
  <c r="K25" s="1"/>
  <c r="K30" s="1"/>
  <c r="K35" s="1"/>
  <c r="K40" s="1"/>
  <c r="K45" s="1"/>
  <c r="K50" s="1"/>
  <c r="K55" s="1"/>
  <c r="Q13"/>
  <c r="R10" s="1"/>
  <c r="R12"/>
  <c r="R11"/>
  <c r="K427" i="93"/>
  <c r="J427"/>
  <c r="E427"/>
  <c r="D427"/>
  <c r="W425"/>
  <c r="V425"/>
  <c r="W424"/>
  <c r="V424"/>
  <c r="W423"/>
  <c r="V423"/>
  <c r="W422"/>
  <c r="V422"/>
  <c r="W421"/>
  <c r="V421"/>
  <c r="W420"/>
  <c r="V420"/>
  <c r="W419"/>
  <c r="V419"/>
  <c r="W418"/>
  <c r="V418"/>
  <c r="W417"/>
  <c r="V417"/>
  <c r="W416"/>
  <c r="V416"/>
  <c r="W415"/>
  <c r="V415"/>
  <c r="W414"/>
  <c r="V414"/>
  <c r="H411"/>
  <c r="K409"/>
  <c r="J409"/>
  <c r="E409"/>
  <c r="D409"/>
  <c r="W407"/>
  <c r="V407"/>
  <c r="W406"/>
  <c r="V406"/>
  <c r="W405"/>
  <c r="V405"/>
  <c r="W404"/>
  <c r="V404"/>
  <c r="W403"/>
  <c r="V403"/>
  <c r="W402"/>
  <c r="V402"/>
  <c r="W401"/>
  <c r="V401"/>
  <c r="W400"/>
  <c r="V400"/>
  <c r="W399"/>
  <c r="V399"/>
  <c r="W398"/>
  <c r="V398"/>
  <c r="W397"/>
  <c r="V397"/>
  <c r="W396"/>
  <c r="V396"/>
  <c r="H393"/>
  <c r="N393" l="1"/>
  <c r="T393" s="1"/>
  <c r="N411"/>
  <c r="T411" s="1"/>
  <c r="ET10" i="94"/>
  <c r="GD22"/>
  <c r="GM22"/>
  <c r="FK15"/>
  <c r="FL12" s="1"/>
  <c r="FT10"/>
  <c r="FU10" s="1"/>
  <c r="GC15"/>
  <c r="GD12" s="1"/>
  <c r="GM20"/>
  <c r="GM17"/>
  <c r="GC20"/>
  <c r="GD17" s="1"/>
  <c r="GX27"/>
  <c r="GL30"/>
  <c r="GM27" s="1"/>
  <c r="FK10"/>
  <c r="FL10" s="1"/>
  <c r="GL15"/>
  <c r="GM12" s="1"/>
  <c r="ES15"/>
  <c r="ET12" s="1"/>
  <c r="V409" i="93"/>
  <c r="W409"/>
  <c r="V427"/>
  <c r="W427"/>
  <c r="GM30" i="94" l="1"/>
  <c r="GD20"/>
  <c r="ET15"/>
  <c r="GM15"/>
  <c r="GD15"/>
  <c r="FL15"/>
  <c r="K389" i="93" l="1"/>
  <c r="J389"/>
  <c r="E389"/>
  <c r="D389"/>
  <c r="W387"/>
  <c r="V387"/>
  <c r="W386"/>
  <c r="V386"/>
  <c r="W385"/>
  <c r="V385"/>
  <c r="W384"/>
  <c r="V384"/>
  <c r="W383"/>
  <c r="V383"/>
  <c r="W382"/>
  <c r="V382"/>
  <c r="W381"/>
  <c r="V381"/>
  <c r="W380"/>
  <c r="V380"/>
  <c r="W379"/>
  <c r="V379"/>
  <c r="W378"/>
  <c r="V378"/>
  <c r="W377"/>
  <c r="V377"/>
  <c r="W376"/>
  <c r="V376"/>
  <c r="K371"/>
  <c r="J371"/>
  <c r="E371"/>
  <c r="D371"/>
  <c r="W369"/>
  <c r="V369"/>
  <c r="W368"/>
  <c r="V368"/>
  <c r="W367"/>
  <c r="V367"/>
  <c r="W366"/>
  <c r="V366"/>
  <c r="W365"/>
  <c r="V365"/>
  <c r="W364"/>
  <c r="V364"/>
  <c r="W363"/>
  <c r="V363"/>
  <c r="W362"/>
  <c r="V362"/>
  <c r="W361"/>
  <c r="V361"/>
  <c r="W360"/>
  <c r="V360"/>
  <c r="W359"/>
  <c r="V359"/>
  <c r="W358"/>
  <c r="V358"/>
  <c r="T355"/>
  <c r="K353"/>
  <c r="J353"/>
  <c r="E353"/>
  <c r="D353"/>
  <c r="W351"/>
  <c r="V351"/>
  <c r="W350"/>
  <c r="V350"/>
  <c r="W349"/>
  <c r="V349"/>
  <c r="W348"/>
  <c r="V348"/>
  <c r="W347"/>
  <c r="V347"/>
  <c r="W346"/>
  <c r="V346"/>
  <c r="W345"/>
  <c r="V345"/>
  <c r="W344"/>
  <c r="V344"/>
  <c r="W343"/>
  <c r="V343"/>
  <c r="W342"/>
  <c r="V342"/>
  <c r="W341"/>
  <c r="V341"/>
  <c r="W340"/>
  <c r="V340"/>
  <c r="T337"/>
  <c r="K333"/>
  <c r="J333"/>
  <c r="E333"/>
  <c r="D333"/>
  <c r="W331"/>
  <c r="V331"/>
  <c r="W330"/>
  <c r="V330"/>
  <c r="W329"/>
  <c r="V329"/>
  <c r="W328"/>
  <c r="V328"/>
  <c r="W327"/>
  <c r="V327"/>
  <c r="W326"/>
  <c r="V326"/>
  <c r="W325"/>
  <c r="V325"/>
  <c r="W324"/>
  <c r="V324"/>
  <c r="W323"/>
  <c r="V323"/>
  <c r="W322"/>
  <c r="V322"/>
  <c r="W321"/>
  <c r="V321"/>
  <c r="W320"/>
  <c r="V320"/>
  <c r="T317"/>
  <c r="K315"/>
  <c r="J315"/>
  <c r="E315"/>
  <c r="D315"/>
  <c r="W313"/>
  <c r="V313"/>
  <c r="W312"/>
  <c r="V312"/>
  <c r="W311"/>
  <c r="V311"/>
  <c r="W310"/>
  <c r="V310"/>
  <c r="W309"/>
  <c r="V309"/>
  <c r="W308"/>
  <c r="V308"/>
  <c r="W307"/>
  <c r="V307"/>
  <c r="W306"/>
  <c r="V306"/>
  <c r="W305"/>
  <c r="V305"/>
  <c r="W304"/>
  <c r="V304"/>
  <c r="W303"/>
  <c r="V303"/>
  <c r="W302"/>
  <c r="V302"/>
  <c r="T299"/>
  <c r="K297"/>
  <c r="J297"/>
  <c r="E297"/>
  <c r="D297"/>
  <c r="W295"/>
  <c r="V295"/>
  <c r="W294"/>
  <c r="V294"/>
  <c r="W293"/>
  <c r="V293"/>
  <c r="W292"/>
  <c r="V292"/>
  <c r="W291"/>
  <c r="V291"/>
  <c r="W290"/>
  <c r="V290"/>
  <c r="W289"/>
  <c r="V289"/>
  <c r="W288"/>
  <c r="V288"/>
  <c r="W287"/>
  <c r="V287"/>
  <c r="W286"/>
  <c r="V286"/>
  <c r="W285"/>
  <c r="V285"/>
  <c r="W284"/>
  <c r="V284"/>
  <c r="T281"/>
  <c r="K277"/>
  <c r="J277"/>
  <c r="E277"/>
  <c r="D277"/>
  <c r="W275"/>
  <c r="V275"/>
  <c r="W274"/>
  <c r="V274"/>
  <c r="W273"/>
  <c r="V273"/>
  <c r="W272"/>
  <c r="V272"/>
  <c r="W271"/>
  <c r="V271"/>
  <c r="W270"/>
  <c r="V270"/>
  <c r="W269"/>
  <c r="V269"/>
  <c r="W268"/>
  <c r="V268"/>
  <c r="W267"/>
  <c r="V267"/>
  <c r="W266"/>
  <c r="V266"/>
  <c r="W265"/>
  <c r="V265"/>
  <c r="W264"/>
  <c r="V264"/>
  <c r="T261"/>
  <c r="K259"/>
  <c r="J259"/>
  <c r="E259"/>
  <c r="D259"/>
  <c r="W257"/>
  <c r="V257"/>
  <c r="W256"/>
  <c r="V256"/>
  <c r="W255"/>
  <c r="V255"/>
  <c r="W254"/>
  <c r="V254"/>
  <c r="W253"/>
  <c r="V253"/>
  <c r="W252"/>
  <c r="V252"/>
  <c r="W251"/>
  <c r="V251"/>
  <c r="W250"/>
  <c r="V250"/>
  <c r="W249"/>
  <c r="V249"/>
  <c r="W248"/>
  <c r="V248"/>
  <c r="W247"/>
  <c r="V247"/>
  <c r="W246"/>
  <c r="V246"/>
  <c r="T243"/>
  <c r="K241"/>
  <c r="J241"/>
  <c r="E241"/>
  <c r="D241"/>
  <c r="W239"/>
  <c r="V239"/>
  <c r="W238"/>
  <c r="V238"/>
  <c r="W237"/>
  <c r="V237"/>
  <c r="W236"/>
  <c r="V236"/>
  <c r="W235"/>
  <c r="V235"/>
  <c r="W234"/>
  <c r="V234"/>
  <c r="W233"/>
  <c r="V233"/>
  <c r="W232"/>
  <c r="V232"/>
  <c r="W231"/>
  <c r="V231"/>
  <c r="W230"/>
  <c r="V230"/>
  <c r="W229"/>
  <c r="V229"/>
  <c r="W228"/>
  <c r="V228"/>
  <c r="T225"/>
  <c r="K221"/>
  <c r="J221"/>
  <c r="E221"/>
  <c r="D221"/>
  <c r="W219"/>
  <c r="V219"/>
  <c r="W218"/>
  <c r="V218"/>
  <c r="W217"/>
  <c r="V217"/>
  <c r="W216"/>
  <c r="V216"/>
  <c r="W215"/>
  <c r="V215"/>
  <c r="W214"/>
  <c r="V214"/>
  <c r="W213"/>
  <c r="V213"/>
  <c r="W212"/>
  <c r="V212"/>
  <c r="W211"/>
  <c r="V211"/>
  <c r="W210"/>
  <c r="V210"/>
  <c r="W209"/>
  <c r="V209"/>
  <c r="W208"/>
  <c r="V208"/>
  <c r="T205"/>
  <c r="K203"/>
  <c r="J203"/>
  <c r="E203"/>
  <c r="D203"/>
  <c r="W201"/>
  <c r="V201"/>
  <c r="W200"/>
  <c r="V200"/>
  <c r="W199"/>
  <c r="V199"/>
  <c r="W198"/>
  <c r="V198"/>
  <c r="W197"/>
  <c r="V197"/>
  <c r="W196"/>
  <c r="V196"/>
  <c r="W195"/>
  <c r="V195"/>
  <c r="W194"/>
  <c r="V194"/>
  <c r="W193"/>
  <c r="V193"/>
  <c r="W192"/>
  <c r="V192"/>
  <c r="W191"/>
  <c r="V191"/>
  <c r="W190"/>
  <c r="V190"/>
  <c r="T187"/>
  <c r="K185"/>
  <c r="J185"/>
  <c r="E185"/>
  <c r="D185"/>
  <c r="W183"/>
  <c r="V183"/>
  <c r="W182"/>
  <c r="V182"/>
  <c r="W181"/>
  <c r="V181"/>
  <c r="W180"/>
  <c r="V180"/>
  <c r="W179"/>
  <c r="V179"/>
  <c r="W178"/>
  <c r="V178"/>
  <c r="W177"/>
  <c r="V177"/>
  <c r="W176"/>
  <c r="V176"/>
  <c r="W175"/>
  <c r="V175"/>
  <c r="W174"/>
  <c r="V174"/>
  <c r="W173"/>
  <c r="V173"/>
  <c r="W172"/>
  <c r="V172"/>
  <c r="T169"/>
  <c r="K165"/>
  <c r="J165"/>
  <c r="E165"/>
  <c r="D165"/>
  <c r="W163"/>
  <c r="V163"/>
  <c r="W162"/>
  <c r="V162"/>
  <c r="W161"/>
  <c r="V161"/>
  <c r="W160"/>
  <c r="V160"/>
  <c r="W159"/>
  <c r="V159"/>
  <c r="W158"/>
  <c r="V158"/>
  <c r="W157"/>
  <c r="V157"/>
  <c r="W156"/>
  <c r="V156"/>
  <c r="W155"/>
  <c r="V155"/>
  <c r="W154"/>
  <c r="V154"/>
  <c r="W153"/>
  <c r="V153"/>
  <c r="W152"/>
  <c r="V152"/>
  <c r="T149"/>
  <c r="K147"/>
  <c r="J147"/>
  <c r="E147"/>
  <c r="D147"/>
  <c r="W145"/>
  <c r="V145"/>
  <c r="W144"/>
  <c r="V144"/>
  <c r="W143"/>
  <c r="V143"/>
  <c r="W142"/>
  <c r="V142"/>
  <c r="W141"/>
  <c r="V141"/>
  <c r="W140"/>
  <c r="V140"/>
  <c r="W139"/>
  <c r="V139"/>
  <c r="W138"/>
  <c r="V138"/>
  <c r="W137"/>
  <c r="V137"/>
  <c r="W136"/>
  <c r="V136"/>
  <c r="W135"/>
  <c r="V135"/>
  <c r="W134"/>
  <c r="V134"/>
  <c r="T131"/>
  <c r="K129"/>
  <c r="J129"/>
  <c r="E129"/>
  <c r="D129"/>
  <c r="W127"/>
  <c r="V127"/>
  <c r="W126"/>
  <c r="V126"/>
  <c r="W125"/>
  <c r="V125"/>
  <c r="W124"/>
  <c r="V124"/>
  <c r="W123"/>
  <c r="V123"/>
  <c r="W122"/>
  <c r="V122"/>
  <c r="W121"/>
  <c r="V121"/>
  <c r="W120"/>
  <c r="V120"/>
  <c r="W119"/>
  <c r="V119"/>
  <c r="W118"/>
  <c r="V118"/>
  <c r="W117"/>
  <c r="V117"/>
  <c r="W116"/>
  <c r="V116"/>
  <c r="T113"/>
  <c r="K110"/>
  <c r="J110"/>
  <c r="E110"/>
  <c r="D110"/>
  <c r="W108"/>
  <c r="V108"/>
  <c r="W107"/>
  <c r="V107"/>
  <c r="W106"/>
  <c r="V106"/>
  <c r="W105"/>
  <c r="V105"/>
  <c r="W104"/>
  <c r="V104"/>
  <c r="W103"/>
  <c r="V103"/>
  <c r="W102"/>
  <c r="V102"/>
  <c r="W101"/>
  <c r="V101"/>
  <c r="W100"/>
  <c r="V100"/>
  <c r="W99"/>
  <c r="V99"/>
  <c r="W98"/>
  <c r="V98"/>
  <c r="W97"/>
  <c r="V97"/>
  <c r="T94"/>
  <c r="K92"/>
  <c r="J92"/>
  <c r="E92"/>
  <c r="D92"/>
  <c r="W90"/>
  <c r="V90"/>
  <c r="W89"/>
  <c r="V89"/>
  <c r="W88"/>
  <c r="V88"/>
  <c r="W87"/>
  <c r="V87"/>
  <c r="W86"/>
  <c r="V86"/>
  <c r="W85"/>
  <c r="V85"/>
  <c r="W84"/>
  <c r="V84"/>
  <c r="W83"/>
  <c r="V83"/>
  <c r="W82"/>
  <c r="V82"/>
  <c r="W81"/>
  <c r="V81"/>
  <c r="W80"/>
  <c r="V80"/>
  <c r="W79"/>
  <c r="V79"/>
  <c r="T76"/>
  <c r="K74"/>
  <c r="J74"/>
  <c r="E74"/>
  <c r="D74"/>
  <c r="W72"/>
  <c r="V72"/>
  <c r="W71"/>
  <c r="V71"/>
  <c r="W70"/>
  <c r="V70"/>
  <c r="W69"/>
  <c r="V69"/>
  <c r="W68"/>
  <c r="V68"/>
  <c r="W67"/>
  <c r="V67"/>
  <c r="W66"/>
  <c r="V66"/>
  <c r="W65"/>
  <c r="V65"/>
  <c r="W64"/>
  <c r="V64"/>
  <c r="W63"/>
  <c r="V63"/>
  <c r="W62"/>
  <c r="V62"/>
  <c r="W61"/>
  <c r="V61"/>
  <c r="T58"/>
  <c r="K56"/>
  <c r="J56"/>
  <c r="E56"/>
  <c r="D56"/>
  <c r="W55"/>
  <c r="V55"/>
  <c r="W54"/>
  <c r="V54"/>
  <c r="W53"/>
  <c r="V53"/>
  <c r="W52"/>
  <c r="V52"/>
  <c r="W51"/>
  <c r="V51"/>
  <c r="W50"/>
  <c r="V50"/>
  <c r="W49"/>
  <c r="V49"/>
  <c r="W48"/>
  <c r="V48"/>
  <c r="W47"/>
  <c r="V47"/>
  <c r="W46"/>
  <c r="V46"/>
  <c r="W45"/>
  <c r="V45"/>
  <c r="W44"/>
  <c r="V44"/>
  <c r="T41"/>
  <c r="K39"/>
  <c r="J39"/>
  <c r="E39"/>
  <c r="D39"/>
  <c r="W37"/>
  <c r="V37"/>
  <c r="W36"/>
  <c r="V36"/>
  <c r="W35"/>
  <c r="V35"/>
  <c r="C35"/>
  <c r="W34"/>
  <c r="V34"/>
  <c r="W33"/>
  <c r="V33"/>
  <c r="W32"/>
  <c r="V32"/>
  <c r="W31"/>
  <c r="V31"/>
  <c r="I31"/>
  <c r="L31" s="1"/>
  <c r="I49" s="1"/>
  <c r="L49" s="1"/>
  <c r="I66" s="1"/>
  <c r="L66" s="1"/>
  <c r="I84" s="1"/>
  <c r="L84" s="1"/>
  <c r="I102" s="1"/>
  <c r="L102" s="1"/>
  <c r="I121" s="1"/>
  <c r="L121" s="1"/>
  <c r="I139" s="1"/>
  <c r="L139" s="1"/>
  <c r="I157" s="1"/>
  <c r="L157" s="1"/>
  <c r="I177" s="1"/>
  <c r="L177" s="1"/>
  <c r="I195" s="1"/>
  <c r="L195" s="1"/>
  <c r="I213" s="1"/>
  <c r="L213" s="1"/>
  <c r="I233" s="1"/>
  <c r="L233" s="1"/>
  <c r="I251" s="1"/>
  <c r="L251" s="1"/>
  <c r="I269" s="1"/>
  <c r="L269" s="1"/>
  <c r="I289" s="1"/>
  <c r="L289" s="1"/>
  <c r="I307" s="1"/>
  <c r="L307" s="1"/>
  <c r="I325" s="1"/>
  <c r="L325" s="1"/>
  <c r="I345" s="1"/>
  <c r="L345" s="1"/>
  <c r="I363" s="1"/>
  <c r="L363" s="1"/>
  <c r="I381" s="1"/>
  <c r="L381" s="1"/>
  <c r="I401" s="1"/>
  <c r="L401" s="1"/>
  <c r="I419" s="1"/>
  <c r="L419" s="1"/>
  <c r="W30"/>
  <c r="V30"/>
  <c r="W29"/>
  <c r="V29"/>
  <c r="W28"/>
  <c r="V28"/>
  <c r="L28"/>
  <c r="I46" s="1"/>
  <c r="L46" s="1"/>
  <c r="I63" s="1"/>
  <c r="L63" s="1"/>
  <c r="I81" s="1"/>
  <c r="L81" s="1"/>
  <c r="I99" s="1"/>
  <c r="L99" s="1"/>
  <c r="I118" s="1"/>
  <c r="L118" s="1"/>
  <c r="I136" s="1"/>
  <c r="L136" s="1"/>
  <c r="I154" s="1"/>
  <c r="L154" s="1"/>
  <c r="I174" s="1"/>
  <c r="L174" s="1"/>
  <c r="I192" s="1"/>
  <c r="L192" s="1"/>
  <c r="I210" s="1"/>
  <c r="L210" s="1"/>
  <c r="I230" s="1"/>
  <c r="L230" s="1"/>
  <c r="I248" s="1"/>
  <c r="L248" s="1"/>
  <c r="I266" s="1"/>
  <c r="L266" s="1"/>
  <c r="I286" s="1"/>
  <c r="L286" s="1"/>
  <c r="I304" s="1"/>
  <c r="L304" s="1"/>
  <c r="I322" s="1"/>
  <c r="L322" s="1"/>
  <c r="I342" s="1"/>
  <c r="L342" s="1"/>
  <c r="I360" s="1"/>
  <c r="L360" s="1"/>
  <c r="I378" s="1"/>
  <c r="L378" s="1"/>
  <c r="I398" s="1"/>
  <c r="L398" s="1"/>
  <c r="I416" s="1"/>
  <c r="L416" s="1"/>
  <c r="W27"/>
  <c r="V27"/>
  <c r="W26"/>
  <c r="V26"/>
  <c r="T23"/>
  <c r="K21"/>
  <c r="J21"/>
  <c r="I21"/>
  <c r="E21"/>
  <c r="D21"/>
  <c r="C21"/>
  <c r="W19"/>
  <c r="V19"/>
  <c r="U19"/>
  <c r="L19"/>
  <c r="I37" s="1"/>
  <c r="L37" s="1"/>
  <c r="I55" s="1"/>
  <c r="L55" s="1"/>
  <c r="I72" s="1"/>
  <c r="L72" s="1"/>
  <c r="I90" s="1"/>
  <c r="L90" s="1"/>
  <c r="I108" s="1"/>
  <c r="L108" s="1"/>
  <c r="I127" s="1"/>
  <c r="L127" s="1"/>
  <c r="I145" s="1"/>
  <c r="L145" s="1"/>
  <c r="I163" s="1"/>
  <c r="L163" s="1"/>
  <c r="I183" s="1"/>
  <c r="L183" s="1"/>
  <c r="I201" s="1"/>
  <c r="L201" s="1"/>
  <c r="I219" s="1"/>
  <c r="L219" s="1"/>
  <c r="I239" s="1"/>
  <c r="L239" s="1"/>
  <c r="I257" s="1"/>
  <c r="L257" s="1"/>
  <c r="I275" s="1"/>
  <c r="L275" s="1"/>
  <c r="I295" s="1"/>
  <c r="L295" s="1"/>
  <c r="I313" s="1"/>
  <c r="L313" s="1"/>
  <c r="I331" s="1"/>
  <c r="L331" s="1"/>
  <c r="I351" s="1"/>
  <c r="L351" s="1"/>
  <c r="I369" s="1"/>
  <c r="L369" s="1"/>
  <c r="I387" s="1"/>
  <c r="L387" s="1"/>
  <c r="I407" s="1"/>
  <c r="L407" s="1"/>
  <c r="I425" s="1"/>
  <c r="L425" s="1"/>
  <c r="F19"/>
  <c r="C37" s="1"/>
  <c r="W18"/>
  <c r="V18"/>
  <c r="U18"/>
  <c r="L18"/>
  <c r="I36" s="1"/>
  <c r="L36" s="1"/>
  <c r="I54" s="1"/>
  <c r="L54" s="1"/>
  <c r="I71" s="1"/>
  <c r="L71" s="1"/>
  <c r="I89" s="1"/>
  <c r="L89" s="1"/>
  <c r="I107" s="1"/>
  <c r="L107" s="1"/>
  <c r="I126" s="1"/>
  <c r="L126" s="1"/>
  <c r="I144" s="1"/>
  <c r="L144" s="1"/>
  <c r="I162" s="1"/>
  <c r="L162" s="1"/>
  <c r="I182" s="1"/>
  <c r="L182" s="1"/>
  <c r="I200" s="1"/>
  <c r="L200" s="1"/>
  <c r="I218" s="1"/>
  <c r="L218" s="1"/>
  <c r="I238" s="1"/>
  <c r="L238" s="1"/>
  <c r="I256" s="1"/>
  <c r="L256" s="1"/>
  <c r="I274" s="1"/>
  <c r="L274" s="1"/>
  <c r="I294" s="1"/>
  <c r="L294" s="1"/>
  <c r="I312" s="1"/>
  <c r="L312" s="1"/>
  <c r="I330" s="1"/>
  <c r="L330" s="1"/>
  <c r="I350" s="1"/>
  <c r="L350" s="1"/>
  <c r="I368" s="1"/>
  <c r="L368" s="1"/>
  <c r="I386" s="1"/>
  <c r="L386" s="1"/>
  <c r="I406" s="1"/>
  <c r="L406" s="1"/>
  <c r="I424" s="1"/>
  <c r="L424" s="1"/>
  <c r="F18"/>
  <c r="C36" s="1"/>
  <c r="W17"/>
  <c r="V17"/>
  <c r="U17"/>
  <c r="L17"/>
  <c r="I35" s="1"/>
  <c r="L35" s="1"/>
  <c r="I53" s="1"/>
  <c r="L53" s="1"/>
  <c r="I70" s="1"/>
  <c r="L70" s="1"/>
  <c r="I88" s="1"/>
  <c r="L88" s="1"/>
  <c r="I106" s="1"/>
  <c r="L106" s="1"/>
  <c r="I125" s="1"/>
  <c r="L125" s="1"/>
  <c r="I143" s="1"/>
  <c r="L143" s="1"/>
  <c r="I161" s="1"/>
  <c r="L161" s="1"/>
  <c r="I181" s="1"/>
  <c r="L181" s="1"/>
  <c r="I199" s="1"/>
  <c r="L199" s="1"/>
  <c r="I217" s="1"/>
  <c r="L217" s="1"/>
  <c r="I237" s="1"/>
  <c r="L237" s="1"/>
  <c r="I255" s="1"/>
  <c r="L255" s="1"/>
  <c r="I273" s="1"/>
  <c r="L273" s="1"/>
  <c r="I293" s="1"/>
  <c r="L293" s="1"/>
  <c r="I311" s="1"/>
  <c r="L311" s="1"/>
  <c r="I329" s="1"/>
  <c r="L329" s="1"/>
  <c r="I349" s="1"/>
  <c r="L349" s="1"/>
  <c r="I367" s="1"/>
  <c r="L367" s="1"/>
  <c r="I385" s="1"/>
  <c r="L385" s="1"/>
  <c r="I405" s="1"/>
  <c r="L405" s="1"/>
  <c r="I423" s="1"/>
  <c r="L423" s="1"/>
  <c r="F17"/>
  <c r="W16"/>
  <c r="V16"/>
  <c r="U16"/>
  <c r="L16"/>
  <c r="I34" s="1"/>
  <c r="F16"/>
  <c r="C34" s="1"/>
  <c r="F34" s="1"/>
  <c r="C52" s="1"/>
  <c r="F52" s="1"/>
  <c r="C69" s="1"/>
  <c r="F69" s="1"/>
  <c r="C87" s="1"/>
  <c r="W15"/>
  <c r="V15"/>
  <c r="U15"/>
  <c r="L15"/>
  <c r="I33" s="1"/>
  <c r="L33" s="1"/>
  <c r="I51" s="1"/>
  <c r="L51" s="1"/>
  <c r="I68" s="1"/>
  <c r="L68" s="1"/>
  <c r="I86" s="1"/>
  <c r="L86" s="1"/>
  <c r="I104" s="1"/>
  <c r="L104" s="1"/>
  <c r="I123" s="1"/>
  <c r="L123" s="1"/>
  <c r="I141" s="1"/>
  <c r="L141" s="1"/>
  <c r="I159" s="1"/>
  <c r="L159" s="1"/>
  <c r="I179" s="1"/>
  <c r="L179" s="1"/>
  <c r="I197" s="1"/>
  <c r="L197" s="1"/>
  <c r="I215" s="1"/>
  <c r="L215" s="1"/>
  <c r="I235" s="1"/>
  <c r="L235" s="1"/>
  <c r="I253" s="1"/>
  <c r="L253" s="1"/>
  <c r="I271" s="1"/>
  <c r="L271" s="1"/>
  <c r="I291" s="1"/>
  <c r="L291" s="1"/>
  <c r="I309" s="1"/>
  <c r="L309" s="1"/>
  <c r="I327" s="1"/>
  <c r="L327" s="1"/>
  <c r="I347" s="1"/>
  <c r="L347" s="1"/>
  <c r="I365" s="1"/>
  <c r="L365" s="1"/>
  <c r="I383" s="1"/>
  <c r="L383" s="1"/>
  <c r="I403" s="1"/>
  <c r="L403" s="1"/>
  <c r="I421" s="1"/>
  <c r="L421" s="1"/>
  <c r="F15"/>
  <c r="C33" s="1"/>
  <c r="W14"/>
  <c r="V14"/>
  <c r="U14"/>
  <c r="L14"/>
  <c r="I32" s="1"/>
  <c r="L32" s="1"/>
  <c r="I50" s="1"/>
  <c r="L50" s="1"/>
  <c r="I67" s="1"/>
  <c r="L67" s="1"/>
  <c r="I85" s="1"/>
  <c r="L85" s="1"/>
  <c r="I103" s="1"/>
  <c r="L103" s="1"/>
  <c r="I122" s="1"/>
  <c r="L122" s="1"/>
  <c r="I140" s="1"/>
  <c r="L140" s="1"/>
  <c r="I158" s="1"/>
  <c r="L158" s="1"/>
  <c r="I178" s="1"/>
  <c r="L178" s="1"/>
  <c r="I196" s="1"/>
  <c r="L196" s="1"/>
  <c r="I214" s="1"/>
  <c r="L214" s="1"/>
  <c r="I234" s="1"/>
  <c r="L234" s="1"/>
  <c r="I252" s="1"/>
  <c r="L252" s="1"/>
  <c r="I270" s="1"/>
  <c r="L270" s="1"/>
  <c r="I290" s="1"/>
  <c r="L290" s="1"/>
  <c r="I308" s="1"/>
  <c r="L308" s="1"/>
  <c r="I326" s="1"/>
  <c r="L326" s="1"/>
  <c r="I346" s="1"/>
  <c r="L346" s="1"/>
  <c r="I364" s="1"/>
  <c r="L364" s="1"/>
  <c r="I382" s="1"/>
  <c r="L382" s="1"/>
  <c r="I402" s="1"/>
  <c r="L402" s="1"/>
  <c r="I420" s="1"/>
  <c r="L420" s="1"/>
  <c r="F14"/>
  <c r="C32" s="1"/>
  <c r="W13"/>
  <c r="V13"/>
  <c r="U13"/>
  <c r="L13"/>
  <c r="F13"/>
  <c r="C31" s="1"/>
  <c r="F31" s="1"/>
  <c r="C49" s="1"/>
  <c r="W12"/>
  <c r="V12"/>
  <c r="U12"/>
  <c r="L12"/>
  <c r="I30" s="1"/>
  <c r="L30" s="1"/>
  <c r="I48" s="1"/>
  <c r="L48" s="1"/>
  <c r="I65" s="1"/>
  <c r="L65" s="1"/>
  <c r="I83" s="1"/>
  <c r="L83" s="1"/>
  <c r="I101" s="1"/>
  <c r="L101" s="1"/>
  <c r="I120" s="1"/>
  <c r="L120" s="1"/>
  <c r="I138" s="1"/>
  <c r="L138" s="1"/>
  <c r="I156" s="1"/>
  <c r="L156" s="1"/>
  <c r="I176" s="1"/>
  <c r="L176" s="1"/>
  <c r="I194" s="1"/>
  <c r="L194" s="1"/>
  <c r="I212" s="1"/>
  <c r="L212" s="1"/>
  <c r="I232" s="1"/>
  <c r="L232" s="1"/>
  <c r="I250" s="1"/>
  <c r="L250" s="1"/>
  <c r="I268" s="1"/>
  <c r="L268" s="1"/>
  <c r="I288" s="1"/>
  <c r="L288" s="1"/>
  <c r="I306" s="1"/>
  <c r="L306" s="1"/>
  <c r="I324" s="1"/>
  <c r="L324" s="1"/>
  <c r="I344" s="1"/>
  <c r="L344" s="1"/>
  <c r="I362" s="1"/>
  <c r="L362" s="1"/>
  <c r="I380" s="1"/>
  <c r="L380" s="1"/>
  <c r="I400" s="1"/>
  <c r="L400" s="1"/>
  <c r="I418" s="1"/>
  <c r="L418" s="1"/>
  <c r="F12"/>
  <c r="C30" s="1"/>
  <c r="W11"/>
  <c r="V11"/>
  <c r="U11"/>
  <c r="L11"/>
  <c r="I29" s="1"/>
  <c r="L29" s="1"/>
  <c r="I47" s="1"/>
  <c r="L47" s="1"/>
  <c r="I64" s="1"/>
  <c r="L64" s="1"/>
  <c r="I82" s="1"/>
  <c r="L82" s="1"/>
  <c r="I100" s="1"/>
  <c r="L100" s="1"/>
  <c r="I119" s="1"/>
  <c r="L119" s="1"/>
  <c r="I137" s="1"/>
  <c r="L137" s="1"/>
  <c r="I155" s="1"/>
  <c r="L155" s="1"/>
  <c r="I175" s="1"/>
  <c r="L175" s="1"/>
  <c r="I193" s="1"/>
  <c r="L193" s="1"/>
  <c r="I211" s="1"/>
  <c r="L211" s="1"/>
  <c r="I231" s="1"/>
  <c r="L231" s="1"/>
  <c r="I249" s="1"/>
  <c r="L249" s="1"/>
  <c r="I267" s="1"/>
  <c r="L267" s="1"/>
  <c r="I287" s="1"/>
  <c r="L287" s="1"/>
  <c r="I305" s="1"/>
  <c r="L305" s="1"/>
  <c r="I323" s="1"/>
  <c r="L323" s="1"/>
  <c r="I343" s="1"/>
  <c r="L343" s="1"/>
  <c r="I361" s="1"/>
  <c r="L361" s="1"/>
  <c r="I379" s="1"/>
  <c r="L379" s="1"/>
  <c r="I399" s="1"/>
  <c r="L399" s="1"/>
  <c r="I417" s="1"/>
  <c r="L417" s="1"/>
  <c r="F11"/>
  <c r="C29" s="1"/>
  <c r="W10"/>
  <c r="V10"/>
  <c r="U10"/>
  <c r="L10"/>
  <c r="I28" s="1"/>
  <c r="F10"/>
  <c r="C28" s="1"/>
  <c r="W9"/>
  <c r="V9"/>
  <c r="U9"/>
  <c r="L9"/>
  <c r="I27" s="1"/>
  <c r="L27" s="1"/>
  <c r="I45" s="1"/>
  <c r="L45" s="1"/>
  <c r="I62" s="1"/>
  <c r="L62" s="1"/>
  <c r="I80" s="1"/>
  <c r="L80" s="1"/>
  <c r="I98" s="1"/>
  <c r="L98" s="1"/>
  <c r="I117" s="1"/>
  <c r="L117" s="1"/>
  <c r="I135" s="1"/>
  <c r="L135" s="1"/>
  <c r="I153" s="1"/>
  <c r="L153" s="1"/>
  <c r="I173" s="1"/>
  <c r="L173" s="1"/>
  <c r="I191" s="1"/>
  <c r="L191" s="1"/>
  <c r="I209" s="1"/>
  <c r="L209" s="1"/>
  <c r="I229" s="1"/>
  <c r="L229" s="1"/>
  <c r="I247" s="1"/>
  <c r="L247" s="1"/>
  <c r="I265" s="1"/>
  <c r="L265" s="1"/>
  <c r="I285" s="1"/>
  <c r="L285" s="1"/>
  <c r="I303" s="1"/>
  <c r="L303" s="1"/>
  <c r="I321" s="1"/>
  <c r="L321" s="1"/>
  <c r="I341" s="1"/>
  <c r="L341" s="1"/>
  <c r="I359" s="1"/>
  <c r="L359" s="1"/>
  <c r="I377" s="1"/>
  <c r="L377" s="1"/>
  <c r="I397" s="1"/>
  <c r="L397" s="1"/>
  <c r="I415" s="1"/>
  <c r="L415" s="1"/>
  <c r="F9"/>
  <c r="C27" s="1"/>
  <c r="W8"/>
  <c r="V8"/>
  <c r="U8"/>
  <c r="L8"/>
  <c r="F8"/>
  <c r="C26" s="1"/>
  <c r="F26" s="1"/>
  <c r="C44" s="1"/>
  <c r="T5"/>
  <c r="X17" l="1"/>
  <c r="X16"/>
  <c r="X18"/>
  <c r="X13"/>
  <c r="X10"/>
  <c r="W92"/>
  <c r="W203"/>
  <c r="X11"/>
  <c r="W129"/>
  <c r="W259"/>
  <c r="V259"/>
  <c r="X14"/>
  <c r="W333"/>
  <c r="C39"/>
  <c r="W74"/>
  <c r="V21"/>
  <c r="X8"/>
  <c r="X15"/>
  <c r="W21"/>
  <c r="V165"/>
  <c r="W297"/>
  <c r="U34"/>
  <c r="X34" s="1"/>
  <c r="V92"/>
  <c r="W110"/>
  <c r="W315"/>
  <c r="U36"/>
  <c r="X36" s="1"/>
  <c r="V353"/>
  <c r="W39"/>
  <c r="U29"/>
  <c r="X29" s="1"/>
  <c r="U28"/>
  <c r="X28" s="1"/>
  <c r="W277"/>
  <c r="X9"/>
  <c r="X12"/>
  <c r="X19"/>
  <c r="V39"/>
  <c r="W56"/>
  <c r="F49"/>
  <c r="C66" s="1"/>
  <c r="U49"/>
  <c r="X49" s="1"/>
  <c r="U32"/>
  <c r="X32" s="1"/>
  <c r="F32"/>
  <c r="C50" s="1"/>
  <c r="U30"/>
  <c r="X30" s="1"/>
  <c r="F30"/>
  <c r="C48" s="1"/>
  <c r="F44"/>
  <c r="U33"/>
  <c r="X33" s="1"/>
  <c r="F87"/>
  <c r="C105" s="1"/>
  <c r="F27"/>
  <c r="F33"/>
  <c r="C51" s="1"/>
  <c r="W165"/>
  <c r="U31"/>
  <c r="X31" s="1"/>
  <c r="V56"/>
  <c r="V241"/>
  <c r="F28"/>
  <c r="C46" s="1"/>
  <c r="L34"/>
  <c r="I52" s="1"/>
  <c r="F36"/>
  <c r="C54" s="1"/>
  <c r="V203"/>
  <c r="V277"/>
  <c r="U27"/>
  <c r="X27" s="1"/>
  <c r="F21"/>
  <c r="V333"/>
  <c r="V371"/>
  <c r="U35"/>
  <c r="X35" s="1"/>
  <c r="F35"/>
  <c r="C53" s="1"/>
  <c r="V129"/>
  <c r="L21"/>
  <c r="I26"/>
  <c r="U37"/>
  <c r="X37" s="1"/>
  <c r="F37"/>
  <c r="C55" s="1"/>
  <c r="F29"/>
  <c r="C47" s="1"/>
  <c r="U21"/>
  <c r="V185"/>
  <c r="V297"/>
  <c r="V389"/>
  <c r="V74"/>
  <c r="W185"/>
  <c r="W389"/>
  <c r="W371"/>
  <c r="W221"/>
  <c r="V147"/>
  <c r="W147"/>
  <c r="V110"/>
  <c r="W241"/>
  <c r="W353"/>
  <c r="V315"/>
  <c r="V221"/>
  <c r="X21" l="1"/>
  <c r="F46"/>
  <c r="C63" s="1"/>
  <c r="U46"/>
  <c r="X46" s="1"/>
  <c r="F105"/>
  <c r="C124" s="1"/>
  <c r="F47"/>
  <c r="C64" s="1"/>
  <c r="U47"/>
  <c r="X47" s="1"/>
  <c r="F55"/>
  <c r="C72" s="1"/>
  <c r="U55"/>
  <c r="X55" s="1"/>
  <c r="C61"/>
  <c r="U54"/>
  <c r="X54" s="1"/>
  <c r="F54"/>
  <c r="C71" s="1"/>
  <c r="L52"/>
  <c r="I69" s="1"/>
  <c r="U52"/>
  <c r="X52" s="1"/>
  <c r="L26"/>
  <c r="I39"/>
  <c r="U26"/>
  <c r="U48"/>
  <c r="X48" s="1"/>
  <c r="F48"/>
  <c r="C65" s="1"/>
  <c r="F50"/>
  <c r="C67" s="1"/>
  <c r="U50"/>
  <c r="X50" s="1"/>
  <c r="F51"/>
  <c r="C68" s="1"/>
  <c r="U51"/>
  <c r="X51" s="1"/>
  <c r="U66"/>
  <c r="X66" s="1"/>
  <c r="F66"/>
  <c r="C84" s="1"/>
  <c r="U53"/>
  <c r="X53" s="1"/>
  <c r="F53"/>
  <c r="C70" s="1"/>
  <c r="F39"/>
  <c r="C45"/>
  <c r="F84" l="1"/>
  <c r="C102" s="1"/>
  <c r="U84"/>
  <c r="X84" s="1"/>
  <c r="F71"/>
  <c r="C89" s="1"/>
  <c r="U71"/>
  <c r="X71" s="1"/>
  <c r="F61"/>
  <c r="X26"/>
  <c r="X39" s="1"/>
  <c r="U39"/>
  <c r="L69"/>
  <c r="I87" s="1"/>
  <c r="U69"/>
  <c r="X69" s="1"/>
  <c r="F68"/>
  <c r="C86" s="1"/>
  <c r="U68"/>
  <c r="X68" s="1"/>
  <c r="U72"/>
  <c r="X72" s="1"/>
  <c r="F72"/>
  <c r="C90" s="1"/>
  <c r="F67"/>
  <c r="C85" s="1"/>
  <c r="U67"/>
  <c r="X67" s="1"/>
  <c r="F65"/>
  <c r="C83" s="1"/>
  <c r="U65"/>
  <c r="X65" s="1"/>
  <c r="U64"/>
  <c r="X64" s="1"/>
  <c r="F64"/>
  <c r="C82" s="1"/>
  <c r="U45"/>
  <c r="X45" s="1"/>
  <c r="F45"/>
  <c r="C56"/>
  <c r="F124"/>
  <c r="C142" s="1"/>
  <c r="F70"/>
  <c r="C88" s="1"/>
  <c r="U70"/>
  <c r="X70" s="1"/>
  <c r="L39"/>
  <c r="I44"/>
  <c r="U63"/>
  <c r="X63" s="1"/>
  <c r="F63"/>
  <c r="C81" s="1"/>
  <c r="U86" l="1"/>
  <c r="X86" s="1"/>
  <c r="F86"/>
  <c r="C104" s="1"/>
  <c r="F83"/>
  <c r="C101" s="1"/>
  <c r="U83"/>
  <c r="X83" s="1"/>
  <c r="F90"/>
  <c r="C108" s="1"/>
  <c r="U90"/>
  <c r="X90" s="1"/>
  <c r="C62"/>
  <c r="F56"/>
  <c r="L87"/>
  <c r="I105" s="1"/>
  <c r="U87"/>
  <c r="X87" s="1"/>
  <c r="F82"/>
  <c r="C100" s="1"/>
  <c r="U82"/>
  <c r="X82" s="1"/>
  <c r="F81"/>
  <c r="C99" s="1"/>
  <c r="U81"/>
  <c r="X81" s="1"/>
  <c r="L44"/>
  <c r="I56"/>
  <c r="U44"/>
  <c r="C79"/>
  <c r="U85"/>
  <c r="X85" s="1"/>
  <c r="F85"/>
  <c r="C103" s="1"/>
  <c r="U88"/>
  <c r="X88" s="1"/>
  <c r="F88"/>
  <c r="C106" s="1"/>
  <c r="F89"/>
  <c r="C107" s="1"/>
  <c r="U89"/>
  <c r="X89" s="1"/>
  <c r="F142"/>
  <c r="C160" s="1"/>
  <c r="F102"/>
  <c r="C121" s="1"/>
  <c r="U102"/>
  <c r="X102" s="1"/>
  <c r="U107" l="1"/>
  <c r="X107" s="1"/>
  <c r="F107"/>
  <c r="C126" s="1"/>
  <c r="L105"/>
  <c r="I124" s="1"/>
  <c r="U105"/>
  <c r="X105" s="1"/>
  <c r="U103"/>
  <c r="X103" s="1"/>
  <c r="F103"/>
  <c r="C122" s="1"/>
  <c r="F108"/>
  <c r="C127" s="1"/>
  <c r="U108"/>
  <c r="X108" s="1"/>
  <c r="F160"/>
  <c r="C180" s="1"/>
  <c r="U56"/>
  <c r="X44"/>
  <c r="X56" s="1"/>
  <c r="U101"/>
  <c r="X101" s="1"/>
  <c r="F101"/>
  <c r="C120" s="1"/>
  <c r="F79"/>
  <c r="U121"/>
  <c r="X121" s="1"/>
  <c r="F121"/>
  <c r="C139" s="1"/>
  <c r="U106"/>
  <c r="X106" s="1"/>
  <c r="F106"/>
  <c r="C125" s="1"/>
  <c r="U62"/>
  <c r="X62" s="1"/>
  <c r="F62"/>
  <c r="C74"/>
  <c r="L56"/>
  <c r="I61"/>
  <c r="U100"/>
  <c r="X100" s="1"/>
  <c r="F100"/>
  <c r="C119" s="1"/>
  <c r="U104"/>
  <c r="X104" s="1"/>
  <c r="F104"/>
  <c r="C123" s="1"/>
  <c r="F99"/>
  <c r="C118" s="1"/>
  <c r="U99"/>
  <c r="X99" s="1"/>
  <c r="F180" l="1"/>
  <c r="C198" s="1"/>
  <c r="F118"/>
  <c r="C136" s="1"/>
  <c r="U118"/>
  <c r="X118" s="1"/>
  <c r="F125"/>
  <c r="C143" s="1"/>
  <c r="U125"/>
  <c r="X125" s="1"/>
  <c r="F127"/>
  <c r="C145" s="1"/>
  <c r="U127"/>
  <c r="X127" s="1"/>
  <c r="U123"/>
  <c r="X123" s="1"/>
  <c r="F123"/>
  <c r="C141" s="1"/>
  <c r="F122"/>
  <c r="C140" s="1"/>
  <c r="U122"/>
  <c r="X122" s="1"/>
  <c r="U120"/>
  <c r="X120" s="1"/>
  <c r="F120"/>
  <c r="C138" s="1"/>
  <c r="F139"/>
  <c r="C157" s="1"/>
  <c r="U139"/>
  <c r="X139" s="1"/>
  <c r="L61"/>
  <c r="I74"/>
  <c r="U61"/>
  <c r="C97"/>
  <c r="L124"/>
  <c r="I142" s="1"/>
  <c r="U124"/>
  <c r="X124" s="1"/>
  <c r="C80"/>
  <c r="F74"/>
  <c r="U119"/>
  <c r="X119" s="1"/>
  <c r="F119"/>
  <c r="C137" s="1"/>
  <c r="U126"/>
  <c r="X126" s="1"/>
  <c r="F126"/>
  <c r="C144" s="1"/>
  <c r="F80" l="1"/>
  <c r="U80"/>
  <c r="X80" s="1"/>
  <c r="C92"/>
  <c r="U140"/>
  <c r="X140" s="1"/>
  <c r="F140"/>
  <c r="C158" s="1"/>
  <c r="U141"/>
  <c r="X141" s="1"/>
  <c r="F141"/>
  <c r="C159" s="1"/>
  <c r="L142"/>
  <c r="I160" s="1"/>
  <c r="U142"/>
  <c r="X142" s="1"/>
  <c r="U145"/>
  <c r="X145" s="1"/>
  <c r="F145"/>
  <c r="C163" s="1"/>
  <c r="F97"/>
  <c r="U137"/>
  <c r="X137" s="1"/>
  <c r="F137"/>
  <c r="C155" s="1"/>
  <c r="U138"/>
  <c r="X138" s="1"/>
  <c r="F138"/>
  <c r="C156" s="1"/>
  <c r="U144"/>
  <c r="X144" s="1"/>
  <c r="F144"/>
  <c r="C162" s="1"/>
  <c r="U74"/>
  <c r="X61"/>
  <c r="X74" s="1"/>
  <c r="F143"/>
  <c r="C161" s="1"/>
  <c r="U143"/>
  <c r="X143" s="1"/>
  <c r="L74"/>
  <c r="I79"/>
  <c r="U136"/>
  <c r="X136" s="1"/>
  <c r="F136"/>
  <c r="C154" s="1"/>
  <c r="F198"/>
  <c r="C216" s="1"/>
  <c r="U157"/>
  <c r="X157" s="1"/>
  <c r="F157"/>
  <c r="C177" s="1"/>
  <c r="U162" l="1"/>
  <c r="X162" s="1"/>
  <c r="F162"/>
  <c r="C182" s="1"/>
  <c r="L160"/>
  <c r="I180" s="1"/>
  <c r="U160"/>
  <c r="X160" s="1"/>
  <c r="F156"/>
  <c r="C176" s="1"/>
  <c r="U156"/>
  <c r="X156" s="1"/>
  <c r="U158"/>
  <c r="X158" s="1"/>
  <c r="F158"/>
  <c r="C178" s="1"/>
  <c r="C116"/>
  <c r="U177"/>
  <c r="X177" s="1"/>
  <c r="F177"/>
  <c r="C195" s="1"/>
  <c r="U159"/>
  <c r="X159" s="1"/>
  <c r="F159"/>
  <c r="C179" s="1"/>
  <c r="F216"/>
  <c r="C236" s="1"/>
  <c r="U154"/>
  <c r="X154" s="1"/>
  <c r="F154"/>
  <c r="C174" s="1"/>
  <c r="U161"/>
  <c r="X161" s="1"/>
  <c r="F161"/>
  <c r="C181" s="1"/>
  <c r="F163"/>
  <c r="C183" s="1"/>
  <c r="U163"/>
  <c r="X163" s="1"/>
  <c r="L79"/>
  <c r="I92"/>
  <c r="U79"/>
  <c r="U155"/>
  <c r="X155" s="1"/>
  <c r="F155"/>
  <c r="C175" s="1"/>
  <c r="C98"/>
  <c r="F92"/>
  <c r="F181" l="1"/>
  <c r="C199" s="1"/>
  <c r="U181"/>
  <c r="X181" s="1"/>
  <c r="L92"/>
  <c r="I97"/>
  <c r="F195"/>
  <c r="C213" s="1"/>
  <c r="U195"/>
  <c r="X195" s="1"/>
  <c r="F183"/>
  <c r="C201" s="1"/>
  <c r="U183"/>
  <c r="X183" s="1"/>
  <c r="X79"/>
  <c r="X92" s="1"/>
  <c r="U92"/>
  <c r="F179"/>
  <c r="C197" s="1"/>
  <c r="U179"/>
  <c r="X179" s="1"/>
  <c r="F116"/>
  <c r="F178"/>
  <c r="C196" s="1"/>
  <c r="U178"/>
  <c r="X178" s="1"/>
  <c r="F176"/>
  <c r="C194" s="1"/>
  <c r="U176"/>
  <c r="X176" s="1"/>
  <c r="U98"/>
  <c r="X98" s="1"/>
  <c r="F98"/>
  <c r="C110"/>
  <c r="F174"/>
  <c r="C192" s="1"/>
  <c r="U174"/>
  <c r="X174" s="1"/>
  <c r="U175"/>
  <c r="X175" s="1"/>
  <c r="F175"/>
  <c r="C193" s="1"/>
  <c r="L180"/>
  <c r="I198" s="1"/>
  <c r="U180"/>
  <c r="X180" s="1"/>
  <c r="F236"/>
  <c r="C254" s="1"/>
  <c r="U182"/>
  <c r="X182" s="1"/>
  <c r="F182"/>
  <c r="C200" s="1"/>
  <c r="U201" l="1"/>
  <c r="X201" s="1"/>
  <c r="F201"/>
  <c r="C219" s="1"/>
  <c r="F196"/>
  <c r="C214" s="1"/>
  <c r="U196"/>
  <c r="X196" s="1"/>
  <c r="I110"/>
  <c r="L97"/>
  <c r="U97"/>
  <c r="U197"/>
  <c r="X197" s="1"/>
  <c r="F197"/>
  <c r="C215" s="1"/>
  <c r="C117"/>
  <c r="F110"/>
  <c r="U194"/>
  <c r="X194" s="1"/>
  <c r="F194"/>
  <c r="C212" s="1"/>
  <c r="L198"/>
  <c r="I216" s="1"/>
  <c r="U198"/>
  <c r="X198" s="1"/>
  <c r="C134"/>
  <c r="F192"/>
  <c r="C210" s="1"/>
  <c r="U192"/>
  <c r="X192" s="1"/>
  <c r="F200"/>
  <c r="C218" s="1"/>
  <c r="U200"/>
  <c r="X200" s="1"/>
  <c r="F254"/>
  <c r="C272" s="1"/>
  <c r="F213"/>
  <c r="C233" s="1"/>
  <c r="U213"/>
  <c r="X213" s="1"/>
  <c r="U193"/>
  <c r="X193" s="1"/>
  <c r="F193"/>
  <c r="C211" s="1"/>
  <c r="F199"/>
  <c r="C217" s="1"/>
  <c r="U199"/>
  <c r="X199" s="1"/>
  <c r="U212" l="1"/>
  <c r="X212" s="1"/>
  <c r="F212"/>
  <c r="C232" s="1"/>
  <c r="U117"/>
  <c r="X117" s="1"/>
  <c r="F117"/>
  <c r="C129"/>
  <c r="U211"/>
  <c r="X211" s="1"/>
  <c r="F211"/>
  <c r="C231" s="1"/>
  <c r="L216"/>
  <c r="I236" s="1"/>
  <c r="U216"/>
  <c r="X216" s="1"/>
  <c r="F233"/>
  <c r="C251" s="1"/>
  <c r="U233"/>
  <c r="X233" s="1"/>
  <c r="F272"/>
  <c r="C292" s="1"/>
  <c r="U215"/>
  <c r="X215" s="1"/>
  <c r="F215"/>
  <c r="C235" s="1"/>
  <c r="U110"/>
  <c r="X97"/>
  <c r="X110" s="1"/>
  <c r="U218"/>
  <c r="X218" s="1"/>
  <c r="F218"/>
  <c r="C238" s="1"/>
  <c r="I116"/>
  <c r="L110"/>
  <c r="F217"/>
  <c r="C237" s="1"/>
  <c r="U217"/>
  <c r="X217" s="1"/>
  <c r="F210"/>
  <c r="C230" s="1"/>
  <c r="U210"/>
  <c r="X210" s="1"/>
  <c r="U214"/>
  <c r="X214" s="1"/>
  <c r="F214"/>
  <c r="C234" s="1"/>
  <c r="F134"/>
  <c r="F219"/>
  <c r="C239" s="1"/>
  <c r="U219"/>
  <c r="X219" s="1"/>
  <c r="U251" l="1"/>
  <c r="X251" s="1"/>
  <c r="F251"/>
  <c r="C269" s="1"/>
  <c r="U230"/>
  <c r="X230" s="1"/>
  <c r="F230"/>
  <c r="C248" s="1"/>
  <c r="L236"/>
  <c r="I254" s="1"/>
  <c r="U236"/>
  <c r="X236" s="1"/>
  <c r="L116"/>
  <c r="I129"/>
  <c r="U116"/>
  <c r="F239"/>
  <c r="C257" s="1"/>
  <c r="U239"/>
  <c r="X239" s="1"/>
  <c r="C152"/>
  <c r="U237"/>
  <c r="X237" s="1"/>
  <c r="F237"/>
  <c r="C255" s="1"/>
  <c r="F231"/>
  <c r="C249" s="1"/>
  <c r="U231"/>
  <c r="X231" s="1"/>
  <c r="F238"/>
  <c r="C256" s="1"/>
  <c r="U238"/>
  <c r="X238" s="1"/>
  <c r="C135"/>
  <c r="F129"/>
  <c r="U234"/>
  <c r="X234" s="1"/>
  <c r="F234"/>
  <c r="C252" s="1"/>
  <c r="F235"/>
  <c r="C253" s="1"/>
  <c r="U235"/>
  <c r="X235" s="1"/>
  <c r="U232"/>
  <c r="X232" s="1"/>
  <c r="F232"/>
  <c r="C250" s="1"/>
  <c r="F292"/>
  <c r="C310" s="1"/>
  <c r="F253" l="1"/>
  <c r="C271" s="1"/>
  <c r="U253"/>
  <c r="X253" s="1"/>
  <c r="F252"/>
  <c r="C270" s="1"/>
  <c r="U252"/>
  <c r="X252" s="1"/>
  <c r="F152"/>
  <c r="F135"/>
  <c r="U135"/>
  <c r="X135" s="1"/>
  <c r="C147"/>
  <c r="F257"/>
  <c r="C275" s="1"/>
  <c r="U257"/>
  <c r="X257" s="1"/>
  <c r="X116"/>
  <c r="X129" s="1"/>
  <c r="U129"/>
  <c r="F256"/>
  <c r="C274" s="1"/>
  <c r="U256"/>
  <c r="X256" s="1"/>
  <c r="L129"/>
  <c r="I134"/>
  <c r="U249"/>
  <c r="X249" s="1"/>
  <c r="F249"/>
  <c r="C267" s="1"/>
  <c r="U255"/>
  <c r="X255" s="1"/>
  <c r="F255"/>
  <c r="C273" s="1"/>
  <c r="L254"/>
  <c r="I272" s="1"/>
  <c r="U254"/>
  <c r="X254" s="1"/>
  <c r="F310"/>
  <c r="C328" s="1"/>
  <c r="U248"/>
  <c r="X248" s="1"/>
  <c r="F248"/>
  <c r="C266" s="1"/>
  <c r="F250"/>
  <c r="C268" s="1"/>
  <c r="U250"/>
  <c r="X250" s="1"/>
  <c r="F269"/>
  <c r="C289" s="1"/>
  <c r="U269"/>
  <c r="X269" s="1"/>
  <c r="L272" l="1"/>
  <c r="I292" s="1"/>
  <c r="U272"/>
  <c r="X272" s="1"/>
  <c r="C153"/>
  <c r="F147"/>
  <c r="F289"/>
  <c r="C307" s="1"/>
  <c r="U289"/>
  <c r="X289" s="1"/>
  <c r="F328"/>
  <c r="C348" s="1"/>
  <c r="F273"/>
  <c r="C293" s="1"/>
  <c r="U273"/>
  <c r="X273" s="1"/>
  <c r="C172"/>
  <c r="U275"/>
  <c r="X275" s="1"/>
  <c r="F275"/>
  <c r="C295" s="1"/>
  <c r="F267"/>
  <c r="C287" s="1"/>
  <c r="U267"/>
  <c r="X267" s="1"/>
  <c r="I147"/>
  <c r="L134"/>
  <c r="U134"/>
  <c r="F270"/>
  <c r="C290" s="1"/>
  <c r="U270"/>
  <c r="X270" s="1"/>
  <c r="U268"/>
  <c r="X268" s="1"/>
  <c r="F268"/>
  <c r="C288" s="1"/>
  <c r="F274"/>
  <c r="C294" s="1"/>
  <c r="U274"/>
  <c r="X274" s="1"/>
  <c r="F266"/>
  <c r="C286" s="1"/>
  <c r="U266"/>
  <c r="X266" s="1"/>
  <c r="F271"/>
  <c r="C291" s="1"/>
  <c r="U271"/>
  <c r="X271" s="1"/>
  <c r="F172" l="1"/>
  <c r="F348"/>
  <c r="C366" s="1"/>
  <c r="F290"/>
  <c r="C308" s="1"/>
  <c r="U290"/>
  <c r="X290" s="1"/>
  <c r="X134"/>
  <c r="X147" s="1"/>
  <c r="U147"/>
  <c r="I152"/>
  <c r="L147"/>
  <c r="U288"/>
  <c r="X288" s="1"/>
  <c r="F288"/>
  <c r="C306" s="1"/>
  <c r="F306" s="1"/>
  <c r="F293"/>
  <c r="C311" s="1"/>
  <c r="U293"/>
  <c r="X293" s="1"/>
  <c r="F307"/>
  <c r="C325" s="1"/>
  <c r="U307"/>
  <c r="X307" s="1"/>
  <c r="U291"/>
  <c r="X291" s="1"/>
  <c r="F291"/>
  <c r="C309" s="1"/>
  <c r="U287"/>
  <c r="X287" s="1"/>
  <c r="F287"/>
  <c r="C305" s="1"/>
  <c r="F153"/>
  <c r="U153"/>
  <c r="X153" s="1"/>
  <c r="C165"/>
  <c r="F294"/>
  <c r="C312" s="1"/>
  <c r="U294"/>
  <c r="X294" s="1"/>
  <c r="F286"/>
  <c r="C304" s="1"/>
  <c r="U286"/>
  <c r="X286" s="1"/>
  <c r="U295"/>
  <c r="X295" s="1"/>
  <c r="F295"/>
  <c r="C313" s="1"/>
  <c r="L292"/>
  <c r="I310" s="1"/>
  <c r="U292"/>
  <c r="X292" s="1"/>
  <c r="U312" l="1"/>
  <c r="X312" s="1"/>
  <c r="F312"/>
  <c r="C330" s="1"/>
  <c r="L152"/>
  <c r="I165"/>
  <c r="U152"/>
  <c r="U313"/>
  <c r="X313" s="1"/>
  <c r="F313"/>
  <c r="C331" s="1"/>
  <c r="C173"/>
  <c r="F165"/>
  <c r="U305"/>
  <c r="X305" s="1"/>
  <c r="F305"/>
  <c r="C323" s="1"/>
  <c r="L310"/>
  <c r="I328" s="1"/>
  <c r="U310"/>
  <c r="X310" s="1"/>
  <c r="U308"/>
  <c r="X308" s="1"/>
  <c r="F308"/>
  <c r="C326" s="1"/>
  <c r="F309"/>
  <c r="C327" s="1"/>
  <c r="U309"/>
  <c r="X309" s="1"/>
  <c r="F366"/>
  <c r="C384" s="1"/>
  <c r="U325"/>
  <c r="X325" s="1"/>
  <c r="F325"/>
  <c r="C345" s="1"/>
  <c r="F304"/>
  <c r="C322" s="1"/>
  <c r="U304"/>
  <c r="X304" s="1"/>
  <c r="C190"/>
  <c r="F311"/>
  <c r="C329" s="1"/>
  <c r="U311"/>
  <c r="X311" s="1"/>
  <c r="C324"/>
  <c r="U306"/>
  <c r="X306" s="1"/>
  <c r="U173" l="1"/>
  <c r="X173" s="1"/>
  <c r="F173"/>
  <c r="C185"/>
  <c r="L328"/>
  <c r="I348" s="1"/>
  <c r="U328"/>
  <c r="X328" s="1"/>
  <c r="F331"/>
  <c r="C351" s="1"/>
  <c r="U331"/>
  <c r="X331" s="1"/>
  <c r="U329"/>
  <c r="X329" s="1"/>
  <c r="F329"/>
  <c r="C349" s="1"/>
  <c r="F190"/>
  <c r="U323"/>
  <c r="X323" s="1"/>
  <c r="F323"/>
  <c r="C343" s="1"/>
  <c r="U322"/>
  <c r="X322" s="1"/>
  <c r="F322"/>
  <c r="C342" s="1"/>
  <c r="U345"/>
  <c r="X345" s="1"/>
  <c r="F345"/>
  <c r="C363" s="1"/>
  <c r="F384"/>
  <c r="C404" s="1"/>
  <c r="U165"/>
  <c r="X152"/>
  <c r="X165" s="1"/>
  <c r="I172"/>
  <c r="L165"/>
  <c r="F324"/>
  <c r="C344" s="1"/>
  <c r="U324"/>
  <c r="X324" s="1"/>
  <c r="U327"/>
  <c r="X327" s="1"/>
  <c r="F327"/>
  <c r="C347" s="1"/>
  <c r="F330"/>
  <c r="C350" s="1"/>
  <c r="U330"/>
  <c r="X330" s="1"/>
  <c r="U326"/>
  <c r="X326" s="1"/>
  <c r="F326"/>
  <c r="C346" s="1"/>
  <c r="F404" l="1"/>
  <c r="C422" s="1"/>
  <c r="F344"/>
  <c r="C362" s="1"/>
  <c r="U344"/>
  <c r="X344" s="1"/>
  <c r="U343"/>
  <c r="X343" s="1"/>
  <c r="F343"/>
  <c r="C361" s="1"/>
  <c r="I185"/>
  <c r="L172"/>
  <c r="U172"/>
  <c r="C208"/>
  <c r="F349"/>
  <c r="C367" s="1"/>
  <c r="U349"/>
  <c r="X349" s="1"/>
  <c r="F346"/>
  <c r="C364" s="1"/>
  <c r="U346"/>
  <c r="X346" s="1"/>
  <c r="F351"/>
  <c r="C369" s="1"/>
  <c r="U351"/>
  <c r="X351" s="1"/>
  <c r="U363"/>
  <c r="X363" s="1"/>
  <c r="F363"/>
  <c r="C381" s="1"/>
  <c r="L348"/>
  <c r="I366" s="1"/>
  <c r="U348"/>
  <c r="X348" s="1"/>
  <c r="F350"/>
  <c r="C368" s="1"/>
  <c r="U350"/>
  <c r="X350" s="1"/>
  <c r="F347"/>
  <c r="C365" s="1"/>
  <c r="U347"/>
  <c r="X347" s="1"/>
  <c r="F342"/>
  <c r="C360" s="1"/>
  <c r="U342"/>
  <c r="X342" s="1"/>
  <c r="C191"/>
  <c r="F185"/>
  <c r="F422" l="1"/>
  <c r="F364"/>
  <c r="C382" s="1"/>
  <c r="U364"/>
  <c r="X364" s="1"/>
  <c r="U367"/>
  <c r="X367" s="1"/>
  <c r="F367"/>
  <c r="C385" s="1"/>
  <c r="F381"/>
  <c r="C401" s="1"/>
  <c r="U381"/>
  <c r="X381" s="1"/>
  <c r="F360"/>
  <c r="C378" s="1"/>
  <c r="U360"/>
  <c r="X360" s="1"/>
  <c r="U365"/>
  <c r="X365" s="1"/>
  <c r="F365"/>
  <c r="C383" s="1"/>
  <c r="F368"/>
  <c r="C386" s="1"/>
  <c r="U368"/>
  <c r="X368" s="1"/>
  <c r="L366"/>
  <c r="I384" s="1"/>
  <c r="U366"/>
  <c r="X366" s="1"/>
  <c r="F208"/>
  <c r="X172"/>
  <c r="X185" s="1"/>
  <c r="U185"/>
  <c r="I190"/>
  <c r="L185"/>
  <c r="U369"/>
  <c r="X369" s="1"/>
  <c r="F369"/>
  <c r="C387" s="1"/>
  <c r="F361"/>
  <c r="C379" s="1"/>
  <c r="U361"/>
  <c r="X361" s="1"/>
  <c r="F191"/>
  <c r="U191"/>
  <c r="X191" s="1"/>
  <c r="C203"/>
  <c r="U362"/>
  <c r="X362" s="1"/>
  <c r="F362"/>
  <c r="C380" s="1"/>
  <c r="F401" l="1"/>
  <c r="C419" s="1"/>
  <c r="U401"/>
  <c r="X401" s="1"/>
  <c r="U383"/>
  <c r="X383" s="1"/>
  <c r="F383"/>
  <c r="C403" s="1"/>
  <c r="F387"/>
  <c r="C407" s="1"/>
  <c r="U387"/>
  <c r="X387" s="1"/>
  <c r="F378"/>
  <c r="C398" s="1"/>
  <c r="U378"/>
  <c r="X378" s="1"/>
  <c r="U379"/>
  <c r="X379" s="1"/>
  <c r="F379"/>
  <c r="C399" s="1"/>
  <c r="U380"/>
  <c r="X380" s="1"/>
  <c r="F380"/>
  <c r="C400" s="1"/>
  <c r="C228"/>
  <c r="F385"/>
  <c r="C405" s="1"/>
  <c r="U385"/>
  <c r="X385" s="1"/>
  <c r="C209"/>
  <c r="F203"/>
  <c r="L190"/>
  <c r="I203"/>
  <c r="U190"/>
  <c r="U386"/>
  <c r="X386" s="1"/>
  <c r="F386"/>
  <c r="C406" s="1"/>
  <c r="L384"/>
  <c r="I404" s="1"/>
  <c r="U384"/>
  <c r="X384" s="1"/>
  <c r="U382"/>
  <c r="X382" s="1"/>
  <c r="F382"/>
  <c r="C402" s="1"/>
  <c r="U399" l="1"/>
  <c r="X399" s="1"/>
  <c r="F399"/>
  <c r="C417" s="1"/>
  <c r="U419"/>
  <c r="X419" s="1"/>
  <c r="F419"/>
  <c r="U407"/>
  <c r="X407" s="1"/>
  <c r="F407"/>
  <c r="C425" s="1"/>
  <c r="F405"/>
  <c r="C423" s="1"/>
  <c r="U405"/>
  <c r="X405" s="1"/>
  <c r="L404"/>
  <c r="I422" s="1"/>
  <c r="U404"/>
  <c r="X404" s="1"/>
  <c r="F402"/>
  <c r="C420" s="1"/>
  <c r="U402"/>
  <c r="X402" s="1"/>
  <c r="U403"/>
  <c r="X403" s="1"/>
  <c r="F403"/>
  <c r="C421" s="1"/>
  <c r="U406"/>
  <c r="X406" s="1"/>
  <c r="F406"/>
  <c r="C424" s="1"/>
  <c r="F398"/>
  <c r="C416" s="1"/>
  <c r="U398"/>
  <c r="X398" s="1"/>
  <c r="U400"/>
  <c r="F400"/>
  <c r="L203"/>
  <c r="I208"/>
  <c r="F228"/>
  <c r="U203"/>
  <c r="X190"/>
  <c r="X203" s="1"/>
  <c r="F209"/>
  <c r="U209"/>
  <c r="X209" s="1"/>
  <c r="C221"/>
  <c r="F416" l="1"/>
  <c r="U416"/>
  <c r="X416" s="1"/>
  <c r="L422"/>
  <c r="U422"/>
  <c r="X422" s="1"/>
  <c r="U417"/>
  <c r="X417" s="1"/>
  <c r="F417"/>
  <c r="F420"/>
  <c r="U420"/>
  <c r="X420" s="1"/>
  <c r="F425"/>
  <c r="U425"/>
  <c r="X425" s="1"/>
  <c r="F423"/>
  <c r="U423"/>
  <c r="X423" s="1"/>
  <c r="U421"/>
  <c r="X421" s="1"/>
  <c r="F421"/>
  <c r="F424"/>
  <c r="U424"/>
  <c r="X424" s="1"/>
  <c r="C418"/>
  <c r="X400"/>
  <c r="C229"/>
  <c r="F221"/>
  <c r="C246"/>
  <c r="I221"/>
  <c r="L208"/>
  <c r="U208"/>
  <c r="U418" l="1"/>
  <c r="F418"/>
  <c r="X208"/>
  <c r="X221" s="1"/>
  <c r="U221"/>
  <c r="L221"/>
  <c r="I228"/>
  <c r="F246"/>
  <c r="F229"/>
  <c r="U229"/>
  <c r="X229" s="1"/>
  <c r="C241"/>
  <c r="X418" l="1"/>
  <c r="C247"/>
  <c r="F241"/>
  <c r="I241"/>
  <c r="L228"/>
  <c r="U228"/>
  <c r="C264"/>
  <c r="F264" l="1"/>
  <c r="X228"/>
  <c r="X241" s="1"/>
  <c r="U241"/>
  <c r="I246"/>
  <c r="L241"/>
  <c r="U247"/>
  <c r="X247" s="1"/>
  <c r="F247"/>
  <c r="C259"/>
  <c r="C265" l="1"/>
  <c r="F259"/>
  <c r="I259"/>
  <c r="L246"/>
  <c r="U246"/>
  <c r="C284"/>
  <c r="F284" l="1"/>
  <c r="U259"/>
  <c r="X246"/>
  <c r="X259" s="1"/>
  <c r="L259"/>
  <c r="I264"/>
  <c r="U265"/>
  <c r="X265" s="1"/>
  <c r="F265"/>
  <c r="C277"/>
  <c r="C285" l="1"/>
  <c r="F277"/>
  <c r="L264"/>
  <c r="I277"/>
  <c r="U264"/>
  <c r="C302"/>
  <c r="F302" l="1"/>
  <c r="L277"/>
  <c r="I284"/>
  <c r="U285"/>
  <c r="X285" s="1"/>
  <c r="F285"/>
  <c r="C297"/>
  <c r="X264"/>
  <c r="X277" s="1"/>
  <c r="U277"/>
  <c r="C303" l="1"/>
  <c r="F297"/>
  <c r="I297"/>
  <c r="L284"/>
  <c r="U284"/>
  <c r="C320"/>
  <c r="U303" l="1"/>
  <c r="X303" s="1"/>
  <c r="F303"/>
  <c r="C315"/>
  <c r="U297"/>
  <c r="X284"/>
  <c r="X297" s="1"/>
  <c r="I302"/>
  <c r="L297"/>
  <c r="F320"/>
  <c r="C321" l="1"/>
  <c r="F315"/>
  <c r="C340"/>
  <c r="L302"/>
  <c r="I315"/>
  <c r="U302"/>
  <c r="X302" l="1"/>
  <c r="X315" s="1"/>
  <c r="U315"/>
  <c r="L315"/>
  <c r="I320"/>
  <c r="F340"/>
  <c r="F321"/>
  <c r="U321"/>
  <c r="X321" s="1"/>
  <c r="C333"/>
  <c r="C341" l="1"/>
  <c r="F333"/>
  <c r="C358"/>
  <c r="I333"/>
  <c r="L320"/>
  <c r="U320"/>
  <c r="U333" l="1"/>
  <c r="X320"/>
  <c r="X333" s="1"/>
  <c r="I340"/>
  <c r="L333"/>
  <c r="F358"/>
  <c r="U341"/>
  <c r="X341" s="1"/>
  <c r="F341"/>
  <c r="C353"/>
  <c r="C359" l="1"/>
  <c r="F353"/>
  <c r="C376"/>
  <c r="L340"/>
  <c r="I353"/>
  <c r="U340"/>
  <c r="L353" l="1"/>
  <c r="I358"/>
  <c r="U353"/>
  <c r="X340"/>
  <c r="X353" s="1"/>
  <c r="F376"/>
  <c r="C396" s="1"/>
  <c r="U359"/>
  <c r="X359" s="1"/>
  <c r="F359"/>
  <c r="C371"/>
  <c r="F396" l="1"/>
  <c r="C377"/>
  <c r="F371"/>
  <c r="L358"/>
  <c r="I371"/>
  <c r="U358"/>
  <c r="C414" l="1"/>
  <c r="I376"/>
  <c r="L371"/>
  <c r="U371"/>
  <c r="X358"/>
  <c r="X371" s="1"/>
  <c r="F377"/>
  <c r="U377"/>
  <c r="X377" s="1"/>
  <c r="C389"/>
  <c r="F414" l="1"/>
  <c r="F389"/>
  <c r="C397"/>
  <c r="L376"/>
  <c r="I389"/>
  <c r="U376"/>
  <c r="F397" l="1"/>
  <c r="U397"/>
  <c r="X397" s="1"/>
  <c r="C409"/>
  <c r="L389"/>
  <c r="I396"/>
  <c r="X376"/>
  <c r="X389" s="1"/>
  <c r="U389"/>
  <c r="C415" l="1"/>
  <c r="F409"/>
  <c r="L396"/>
  <c r="I409"/>
  <c r="U396"/>
  <c r="H58" i="94"/>
  <c r="I55" s="1"/>
  <c r="I57"/>
  <c r="I56"/>
  <c r="H53"/>
  <c r="I50" s="1"/>
  <c r="I52"/>
  <c r="I51"/>
  <c r="B15"/>
  <c r="B20" s="1"/>
  <c r="B25" s="1"/>
  <c r="B30" s="1"/>
  <c r="B35" s="1"/>
  <c r="B40" s="1"/>
  <c r="B45" s="1"/>
  <c r="B50" s="1"/>
  <c r="B55" s="1"/>
  <c r="H48"/>
  <c r="I45" s="1"/>
  <c r="I47"/>
  <c r="I46"/>
  <c r="H43"/>
  <c r="I40" s="1"/>
  <c r="I42"/>
  <c r="I41"/>
  <c r="H38"/>
  <c r="I35" s="1"/>
  <c r="I37"/>
  <c r="I36"/>
  <c r="H33"/>
  <c r="I30" s="1"/>
  <c r="I32"/>
  <c r="I31"/>
  <c r="H28"/>
  <c r="I25" s="1"/>
  <c r="I27"/>
  <c r="I26"/>
  <c r="H23"/>
  <c r="I20" s="1"/>
  <c r="I22"/>
  <c r="I21"/>
  <c r="H18"/>
  <c r="I15" s="1"/>
  <c r="I17"/>
  <c r="I16"/>
  <c r="I11"/>
  <c r="I12"/>
  <c r="H13"/>
  <c r="I10" s="1"/>
  <c r="F415" i="93" l="1"/>
  <c r="F427" s="1"/>
  <c r="U415"/>
  <c r="X415" s="1"/>
  <c r="C427"/>
  <c r="L409"/>
  <c r="I414"/>
  <c r="X396"/>
  <c r="X409" s="1"/>
  <c r="U409"/>
  <c r="C7" i="89"/>
  <c r="I427" i="93" l="1"/>
  <c r="L414"/>
  <c r="L427" s="1"/>
  <c r="U414"/>
  <c r="K38" i="89"/>
  <c r="J38"/>
  <c r="I38"/>
  <c r="H38"/>
  <c r="G38"/>
  <c r="F38"/>
  <c r="E38"/>
  <c r="E11" s="1"/>
  <c r="D38"/>
  <c r="D11" s="1"/>
  <c r="C38"/>
  <c r="C11" s="1"/>
  <c r="K33"/>
  <c r="J33"/>
  <c r="I33"/>
  <c r="H33"/>
  <c r="G33"/>
  <c r="F33"/>
  <c r="E33"/>
  <c r="E10" s="1"/>
  <c r="D33"/>
  <c r="D10" s="1"/>
  <c r="C33"/>
  <c r="C10" s="1"/>
  <c r="K28"/>
  <c r="J28"/>
  <c r="I28"/>
  <c r="H28"/>
  <c r="G28"/>
  <c r="F28"/>
  <c r="E28"/>
  <c r="E9" s="1"/>
  <c r="D28"/>
  <c r="D9" s="1"/>
  <c r="C28"/>
  <c r="C9" s="1"/>
  <c r="K23"/>
  <c r="J23"/>
  <c r="I23"/>
  <c r="H23"/>
  <c r="G23"/>
  <c r="F23"/>
  <c r="E23"/>
  <c r="D23"/>
  <c r="C23"/>
  <c r="K18"/>
  <c r="J18"/>
  <c r="I18"/>
  <c r="H18"/>
  <c r="G18"/>
  <c r="F18"/>
  <c r="E18"/>
  <c r="D18"/>
  <c r="C18"/>
  <c r="E8"/>
  <c r="D8"/>
  <c r="C8"/>
  <c r="E7"/>
  <c r="D7"/>
  <c r="K41"/>
  <c r="J41"/>
  <c r="I41"/>
  <c r="H41"/>
  <c r="G41"/>
  <c r="E42"/>
  <c r="D42"/>
  <c r="E41"/>
  <c r="E43" s="1"/>
  <c r="E12" s="1"/>
  <c r="D41"/>
  <c r="D43" s="1"/>
  <c r="D12" s="1"/>
  <c r="C42"/>
  <c r="C41"/>
  <c r="I20"/>
  <c r="I25" s="1"/>
  <c r="I30" s="1"/>
  <c r="I35" s="1"/>
  <c r="I40" s="1"/>
  <c r="J20"/>
  <c r="J25" s="1"/>
  <c r="J30" s="1"/>
  <c r="J35" s="1"/>
  <c r="J40" s="1"/>
  <c r="K20"/>
  <c r="K25" s="1"/>
  <c r="K30" s="1"/>
  <c r="K35" s="1"/>
  <c r="K40" s="1"/>
  <c r="C20"/>
  <c r="C25" s="1"/>
  <c r="C30" s="1"/>
  <c r="C35" s="1"/>
  <c r="C40" s="1"/>
  <c r="D15"/>
  <c r="D20" s="1"/>
  <c r="D25" s="1"/>
  <c r="D30" s="1"/>
  <c r="D35" s="1"/>
  <c r="D40" s="1"/>
  <c r="E15"/>
  <c r="E20" s="1"/>
  <c r="E25" s="1"/>
  <c r="E30" s="1"/>
  <c r="E35" s="1"/>
  <c r="E40" s="1"/>
  <c r="F15"/>
  <c r="F20" s="1"/>
  <c r="F25" s="1"/>
  <c r="F30" s="1"/>
  <c r="F35" s="1"/>
  <c r="F40" s="1"/>
  <c r="G15"/>
  <c r="G20" s="1"/>
  <c r="G25" s="1"/>
  <c r="G30" s="1"/>
  <c r="G35" s="1"/>
  <c r="G40" s="1"/>
  <c r="H15"/>
  <c r="H20" s="1"/>
  <c r="H25" s="1"/>
  <c r="H30" s="1"/>
  <c r="H35" s="1"/>
  <c r="H40" s="1"/>
  <c r="I15"/>
  <c r="J15"/>
  <c r="K15"/>
  <c r="C15"/>
  <c r="X414" i="93" l="1"/>
  <c r="X427" s="1"/>
  <c r="U427"/>
  <c r="C43" i="89"/>
  <c r="C12" s="1"/>
  <c r="F41" l="1"/>
  <c r="B40"/>
  <c r="B35"/>
  <c r="B30"/>
  <c r="B25"/>
  <c r="B20"/>
  <c r="B15"/>
  <c r="K11" i="79"/>
  <c r="G11"/>
  <c r="H11"/>
  <c r="I11"/>
  <c r="J11"/>
  <c r="F11"/>
  <c r="I10" i="77" l="1"/>
  <c r="G10" l="1"/>
  <c r="J10" l="1"/>
  <c r="K10"/>
  <c r="H10"/>
  <c r="F10"/>
  <c r="F7" i="79" l="1"/>
  <c r="F8" l="1"/>
  <c r="F12"/>
  <c r="H7" l="1"/>
  <c r="G7"/>
  <c r="G8" l="1"/>
  <c r="G12"/>
  <c r="H8"/>
  <c r="H12"/>
  <c r="I7" l="1"/>
  <c r="I8" l="1"/>
  <c r="I12"/>
  <c r="J7" l="1"/>
  <c r="J8" l="1"/>
  <c r="J12"/>
  <c r="K7" l="1"/>
  <c r="K8" l="1"/>
  <c r="K12"/>
  <c r="A7" l="1"/>
  <c r="A8" s="1"/>
  <c r="A9" s="1"/>
  <c r="A10" s="1"/>
  <c r="A11" s="1"/>
  <c r="A12" s="1"/>
  <c r="A8" i="14" l="1"/>
  <c r="A9" s="1"/>
  <c r="A10" s="1"/>
  <c r="A11" s="1"/>
  <c r="A12" s="1"/>
  <c r="A13" s="1"/>
  <c r="A14" s="1"/>
  <c r="A15" s="1"/>
  <c r="A16" s="1"/>
  <c r="A17" s="1"/>
  <c r="A18" s="1"/>
  <c r="A10" i="77"/>
  <c r="A11" s="1"/>
  <c r="A12" s="1"/>
  <c r="K7" i="89" l="1"/>
  <c r="F7"/>
  <c r="G7"/>
  <c r="H7"/>
  <c r="I7"/>
  <c r="J7"/>
  <c r="J8"/>
  <c r="K8"/>
  <c r="F8"/>
  <c r="G8"/>
  <c r="H8"/>
  <c r="I8"/>
  <c r="H9"/>
  <c r="I9"/>
  <c r="J9"/>
  <c r="K9"/>
  <c r="F9"/>
  <c r="G9"/>
  <c r="F10"/>
  <c r="G10"/>
  <c r="H10"/>
  <c r="I10"/>
  <c r="J10"/>
  <c r="K10"/>
  <c r="G11"/>
  <c r="H11"/>
  <c r="I11"/>
  <c r="J11"/>
  <c r="K11"/>
  <c r="F11"/>
  <c r="F42"/>
  <c r="G42"/>
  <c r="H42"/>
  <c r="I42"/>
  <c r="J42"/>
  <c r="J43" s="1"/>
  <c r="K42"/>
  <c r="K43" s="1"/>
  <c r="J12"/>
  <c r="K12"/>
  <c r="I43" l="1"/>
  <c r="I12" s="1"/>
  <c r="G43"/>
  <c r="G12" s="1"/>
  <c r="H43"/>
  <c r="H12" s="1"/>
  <c r="F43"/>
  <c r="F12" s="1"/>
</calcChain>
</file>

<file path=xl/sharedStrings.xml><?xml version="1.0" encoding="utf-8"?>
<sst xmlns="http://schemas.openxmlformats.org/spreadsheetml/2006/main" count="6336" uniqueCount="446">
  <si>
    <t>Particulars</t>
  </si>
  <si>
    <t>Project Title</t>
  </si>
  <si>
    <t>Project Start Date</t>
  </si>
  <si>
    <t>Loan Amount</t>
  </si>
  <si>
    <t>Loan Source</t>
  </si>
  <si>
    <t>TOTAL</t>
  </si>
  <si>
    <t>Project Purpose</t>
  </si>
  <si>
    <t>Project Number</t>
  </si>
  <si>
    <t>Equity</t>
  </si>
  <si>
    <t>Debt</t>
  </si>
  <si>
    <t>Reference</t>
  </si>
  <si>
    <t>Total</t>
  </si>
  <si>
    <t>Actual</t>
  </si>
  <si>
    <t>Project Completion date 
(Scheduled)</t>
  </si>
  <si>
    <t>Revised</t>
  </si>
  <si>
    <t>Financing Plan</t>
  </si>
  <si>
    <t>Remarks</t>
  </si>
  <si>
    <t>Original</t>
  </si>
  <si>
    <t>Tenure of Loan (years)</t>
  </si>
  <si>
    <t>Moratorium Period (years)</t>
  </si>
  <si>
    <t>Internal Accruals</t>
  </si>
  <si>
    <t>Interest Rate (% p.a.)</t>
  </si>
  <si>
    <t>Capital Expenditure</t>
  </si>
  <si>
    <t>B</t>
  </si>
  <si>
    <t>A</t>
  </si>
  <si>
    <t xml:space="preserve">SOURCE OF FINANCING FOR CAPITAL EXPENDITURE </t>
  </si>
  <si>
    <t>Cost of the Project</t>
  </si>
  <si>
    <t>Project Code</t>
  </si>
  <si>
    <t>Benefits in Quantified Terms</t>
  </si>
  <si>
    <t>Capitalisation</t>
  </si>
  <si>
    <t>Debt Equity Ratio</t>
  </si>
  <si>
    <t>Date of Completion</t>
  </si>
  <si>
    <t>…</t>
  </si>
  <si>
    <t>Physical Progress (%)</t>
  </si>
  <si>
    <t>Projected</t>
  </si>
  <si>
    <t>400 KV</t>
  </si>
  <si>
    <t>66 KV and less</t>
  </si>
  <si>
    <t>220 KV</t>
  </si>
  <si>
    <t>132 KV</t>
  </si>
  <si>
    <t>Plant &amp; Machinery</t>
  </si>
  <si>
    <t>Buildings</t>
  </si>
  <si>
    <t>Vehicles</t>
  </si>
  <si>
    <t>Furniture &amp; Fixtures</t>
  </si>
  <si>
    <t>Approved</t>
  </si>
  <si>
    <t xml:space="preserve">Difference = Actual - Approved </t>
  </si>
  <si>
    <t>Capitalisation Plan</t>
  </si>
  <si>
    <t>Cumulative Expenditure Incurred</t>
  </si>
  <si>
    <t>Expenditure Capitalised</t>
  </si>
  <si>
    <t>Opening CWIP</t>
  </si>
  <si>
    <t>Investment during the year</t>
  </si>
  <si>
    <t>Capital Work in Progress</t>
  </si>
  <si>
    <t>Closing CWIP</t>
  </si>
  <si>
    <t>Works Capitalised</t>
  </si>
  <si>
    <t>Interest Capitalised</t>
  </si>
  <si>
    <t>Expenses Capitalised</t>
  </si>
  <si>
    <t>Total Capitalisation</t>
  </si>
  <si>
    <t>Sr. No.</t>
  </si>
  <si>
    <t>IDC</t>
  </si>
  <si>
    <t>Capitalisation + IDC</t>
  </si>
  <si>
    <t>Income from Rents of land or buildings</t>
  </si>
  <si>
    <t>Income from Sale of Scrap</t>
  </si>
  <si>
    <t>Interest income on advances to suppliers/contractors</t>
  </si>
  <si>
    <t>Income from Rental from staff quarters</t>
  </si>
  <si>
    <t>Income from Rental from contractors</t>
  </si>
  <si>
    <t>Income from hire charges from contractors and others</t>
  </si>
  <si>
    <t>Income from advertisements, etc.</t>
  </si>
  <si>
    <t>Prior Period Income etc.</t>
  </si>
  <si>
    <t>Income from Scheduling and system operating charges</t>
  </si>
  <si>
    <t>Income from interest on investments etc.</t>
  </si>
  <si>
    <t>Opening Balance of Contingency Reserves</t>
  </si>
  <si>
    <t>Opening Gross Fixed Assets</t>
  </si>
  <si>
    <t>Opening Balance of Contingency Reserves as % of Opening GFA</t>
  </si>
  <si>
    <t>Contribution to Contingency Reserves during the year</t>
  </si>
  <si>
    <t>Utilisation of Contingency Reserves during the year</t>
  </si>
  <si>
    <t>Closing Balance of Contingency Reserves</t>
  </si>
  <si>
    <t>Closing Balance of Contingency Reserves as % of Opening GFA</t>
  </si>
  <si>
    <t>Estimated</t>
  </si>
  <si>
    <t>MYT Control Period</t>
  </si>
  <si>
    <t>a) Scheme 1</t>
  </si>
  <si>
    <t>b) Scheme 2</t>
  </si>
  <si>
    <t>Above 400 kV</t>
  </si>
  <si>
    <t>Others (Pls. specify)</t>
  </si>
  <si>
    <t>Gross Block</t>
  </si>
  <si>
    <t>As at the beginning of the Financial Year</t>
  </si>
  <si>
    <t>Additions</t>
  </si>
  <si>
    <t>Deductions</t>
  </si>
  <si>
    <t>As at the end of the Financial Year</t>
  </si>
  <si>
    <t>Land</t>
  </si>
  <si>
    <t>Hydraulic works</t>
  </si>
  <si>
    <t>Other Civil Works</t>
  </si>
  <si>
    <t>Lines &amp; Cables</t>
  </si>
  <si>
    <t>Office Equipments</t>
  </si>
  <si>
    <t>Capital Expenditure on Assets not belonging to utility</t>
  </si>
  <si>
    <t>Spare Units</t>
  </si>
  <si>
    <t>Capital Spares</t>
  </si>
  <si>
    <t>Parallel Operation Charges</t>
  </si>
  <si>
    <t>Energy Input</t>
  </si>
  <si>
    <t>Energy Output</t>
  </si>
  <si>
    <t>Loss in %</t>
  </si>
  <si>
    <t>66 KV</t>
  </si>
  <si>
    <t>Below 66 KV</t>
  </si>
  <si>
    <t>Transmission System as  a Whole</t>
  </si>
  <si>
    <t>Transmission Losses</t>
  </si>
  <si>
    <t>Current Year</t>
  </si>
  <si>
    <t>FY 2025-26</t>
  </si>
  <si>
    <t>FY 2026-27</t>
  </si>
  <si>
    <t>FY 2027-28</t>
  </si>
  <si>
    <t>FY 2024-25</t>
  </si>
  <si>
    <t>FY 2023-24</t>
  </si>
  <si>
    <t>FY 2028-29</t>
  </si>
  <si>
    <t>FY 2029-30</t>
  </si>
  <si>
    <t>FY 2021-22</t>
  </si>
  <si>
    <t>FY 2022-23</t>
  </si>
  <si>
    <t>Actuals</t>
  </si>
  <si>
    <t>Historical Expenditure Data</t>
  </si>
  <si>
    <t>Capital Expenditure and Capitalisation</t>
  </si>
  <si>
    <t>Capital Work-in-progress - Project-wise details</t>
  </si>
  <si>
    <t>Summary of Capital Expenditure and Capitalisation</t>
  </si>
  <si>
    <t>Capital Expenditure Plan</t>
  </si>
  <si>
    <t>Contingency Reserves</t>
  </si>
  <si>
    <t>Non-Tariff Income</t>
  </si>
  <si>
    <t>FY 2004-05</t>
  </si>
  <si>
    <t>FY 2005-06</t>
  </si>
  <si>
    <t>FY 2006-07</t>
  </si>
  <si>
    <t>FY 2007-08</t>
  </si>
  <si>
    <t>FY 2008-09</t>
  </si>
  <si>
    <t>FY 2009-10</t>
  </si>
  <si>
    <t>FY 2010-11</t>
  </si>
  <si>
    <t>FY 2011-12</t>
  </si>
  <si>
    <t>FY 2012-13</t>
  </si>
  <si>
    <t>FY 2013-14</t>
  </si>
  <si>
    <t>FY 2014-15</t>
  </si>
  <si>
    <t>FY 2015-16</t>
  </si>
  <si>
    <t>FY 2016-17</t>
  </si>
  <si>
    <t>FY 2017-18</t>
  </si>
  <si>
    <t>FY 2018-19</t>
  </si>
  <si>
    <t>FY 2019-20</t>
  </si>
  <si>
    <t>FY 2020-21</t>
  </si>
  <si>
    <t>Year-wise Asset Details in INR</t>
  </si>
  <si>
    <t>Consolidated Asset Details in Rs. Cr.</t>
  </si>
  <si>
    <t>Transmission Division (TD) - I</t>
  </si>
  <si>
    <t>Transmission Division (TD) - II</t>
  </si>
  <si>
    <t>Transmission Division (TD) - III</t>
  </si>
  <si>
    <t>Transmission Planning &amp; Monitoring Zone (TP&amp;MZ)</t>
  </si>
  <si>
    <t>Name of Project</t>
  </si>
  <si>
    <t>Total Cost of Project</t>
  </si>
  <si>
    <t>Date of Commissioning</t>
  </si>
  <si>
    <t>Sl. No.</t>
  </si>
  <si>
    <t>Grant</t>
  </si>
  <si>
    <t>Name of Scheme under which project has been developed</t>
  </si>
  <si>
    <t>Financing Structure of the Project (Grant/ Debt (Loan)/ Equity) in INR</t>
  </si>
  <si>
    <t>Details of Substations</t>
  </si>
  <si>
    <t>No. of Bays</t>
  </si>
  <si>
    <t>No. of Transformers with Capacity</t>
  </si>
  <si>
    <t>Cost in Rs. Cr.</t>
  </si>
  <si>
    <t>Details of Transmission Lines</t>
  </si>
  <si>
    <t>Substation Name:
&lt;Name&gt;</t>
  </si>
  <si>
    <t>Transmission Line Name:
&lt;Name&gt;</t>
  </si>
  <si>
    <t>Substation Details</t>
  </si>
  <si>
    <t>Transmission Line Details</t>
  </si>
  <si>
    <t>Project Completion &amp; Commissioning Details</t>
  </si>
  <si>
    <t>Providing Control &amp; Protection Systems with modern GIS at Khuppi 132/33 kV Substation.</t>
  </si>
  <si>
    <t>21.03.2025</t>
  </si>
  <si>
    <t>Budget Estimate of the GoAP</t>
  </si>
  <si>
    <t>Overhauling of 4x5 MVA, 132/33 kV Transformers of Khuppi Substation</t>
  </si>
  <si>
    <t>Restoration of endangered towers 157 &amp; 158 of 132 kV Balipara-Khuppi line.</t>
  </si>
  <si>
    <t>25.11.2024</t>
  </si>
  <si>
    <t>Earthing of towers of the 132 kV Balipara-Khuppi S/C Transmission Line</t>
  </si>
  <si>
    <t>Installation of 16 MVA, 132/33 kV Transformer and associated systems at Dukumpani</t>
  </si>
  <si>
    <t>Date of Commissioning (ICT): 20.10.2022
Date of Commissioning (33 kV GIS): 26.11.2024
Date of Taking Over: 26.08.2025</t>
  </si>
  <si>
    <t>Comprehensive Scheme for Strengthening of Transmission and Distribution System in Arunachal Pradesh</t>
  </si>
  <si>
    <t>Construction of 132 kV Line Bay (106) at Khuppi Substation</t>
  </si>
  <si>
    <t>Date of Commissioning: 19.09.2024
Date of Taking Over: 28.08.2025</t>
  </si>
  <si>
    <t>Construction of 132 kV Line Bay (105) at Khuppi Substation</t>
  </si>
  <si>
    <t>Date of Commissioning: 08.07.2019
Date of Taking Over: 28.08.2025</t>
  </si>
  <si>
    <t>Construction of 132/33 kV Seppa Substation</t>
  </si>
  <si>
    <t>Date of Commissioning: 17.10.2024
Date of Taking Over: 29.08.2025</t>
  </si>
  <si>
    <t>Construction of 132 kV S/C (on D/C Tower) Khuppi-Seppa Transmission Line</t>
  </si>
  <si>
    <t>Date of Commissioning: 29.09.2024
Date of Taking Over: 28.08.2025</t>
  </si>
  <si>
    <t>Providing of 33 kV GIS protection systems including associated equipment at 132/33 kV Sub Station, Lekhi / Naharlagun.</t>
  </si>
  <si>
    <t>Budget Estimate of GoAP</t>
  </si>
  <si>
    <t>Installation of New Pile Foundation Transmission Tower at Location 6 of Nirjuli-Dikrong 132 kV LILO Transmission Line Between NDTL and Lekhi Sub-Station</t>
  </si>
  <si>
    <t>Installation of restorative New Pile Foundation Transmission Tower at Location 08 of Nirjuli-Dikrong 132 kV LILO Transmission Line Between NDTL and Lekhi Sub-Station</t>
  </si>
  <si>
    <t>03.10.2025</t>
  </si>
  <si>
    <t>Construction of 132 kV (S/C on D/C towers) Chimpu to Holongi Transmission Line.</t>
  </si>
  <si>
    <t>17.07.2024
Handover: 11.11.2025</t>
  </si>
  <si>
    <t>Construction of 132 kV Double Circuit Ziro (PG) to Ziro New (Yachuli) Transmission Line.</t>
  </si>
  <si>
    <t>14.05.2025
Handover: 26.09.2025</t>
  </si>
  <si>
    <t>Construction of 3 Nos. 33 kV Bay Extensions at 132/33 kV Chimpu Substation.</t>
  </si>
  <si>
    <t>09.09.2023
Handover: 24.09.2025</t>
  </si>
  <si>
    <t>Construction of 132 kV Holongi Bay Extension at 132/33 kV Chimpu Sub-Station.</t>
  </si>
  <si>
    <t>02.10.2022
Handover: 18.08.2025</t>
  </si>
  <si>
    <t>Construction of 132/33 kV Holongi Sub-Station.</t>
  </si>
  <si>
    <t>17.06.2024
Handover: 30.08.2025</t>
  </si>
  <si>
    <t>Construction of 132/33 kV Ziro New (Yachuli) Sub-Station.</t>
  </si>
  <si>
    <t>14.05.2025
Handover: 30.08.2025</t>
  </si>
  <si>
    <t>Construction of 132 kV  Ziro New (Yachuli) Bay Extension at  132/33 kV Ziro (PG) Sub-Station.</t>
  </si>
  <si>
    <t>132/33 kV Napit Sub-Station</t>
  </si>
  <si>
    <t>132/33 kV Basar Sub-Station.</t>
  </si>
  <si>
    <t>29.08.2025</t>
  </si>
  <si>
    <t>132 kV Bay Extn. at Tezu ( 1 No.)</t>
  </si>
  <si>
    <t>LILO of 132 kV Daporijo-Aalo at Basar</t>
  </si>
  <si>
    <t xml:space="preserve">132 kV D/C Pasighat Old (Dura) - Pasighat New (Napit) Transmission Line </t>
  </si>
  <si>
    <t>09.09.2025</t>
  </si>
  <si>
    <t>132 kV S/C on D/C Tower Niglok-Napit Transmission Line</t>
  </si>
  <si>
    <t>18.10.2025</t>
  </si>
  <si>
    <t>-</t>
  </si>
  <si>
    <t>Overhauling, repair and maintenance of 3x33.3 MVA Alstom Make 220/132 kV ICT and 16 MVA, 132/33 kV Kanohar Make ICT under preventative and breakdown maintenance at 220/132/33kV GSSD, Deomali.</t>
  </si>
  <si>
    <t>20.03.2025</t>
  </si>
  <si>
    <t>Scheme for Special Assistance to States for Capital Investment during 2024-25.</t>
  </si>
  <si>
    <t>Tenga</t>
  </si>
  <si>
    <t>Khuppi</t>
  </si>
  <si>
    <t>C/o Balipara-Khuppi-Kimi line and Khuppi Substation</t>
  </si>
  <si>
    <t>Road</t>
  </si>
  <si>
    <t>As component of Service Connection</t>
  </si>
  <si>
    <t>Creation of infrastructure for missing link of 33 kV and 11 kV Downstream links to 132/33 kV Sub-Stations respectively (132/33 kV Sub-Sation at Khuppi)</t>
  </si>
  <si>
    <t>Construction of residential and non-residential building for the newl created Transmission Division No. I, Rupa/Bomdila under Transmission, Planning and Monitoring Zone</t>
  </si>
  <si>
    <t>Installation of additional 10 MVA Transformer at 132/33 kV Sub-Station at Dukumpani</t>
  </si>
  <si>
    <t>Shifting and Installation of 10 MVA Transformer from Khuppi to Dukumpani including procurement of all accessories</t>
  </si>
  <si>
    <t>Seppa</t>
  </si>
  <si>
    <t>17.10.2024</t>
  </si>
  <si>
    <t>31.12.2007</t>
  </si>
  <si>
    <t>31.03.2020</t>
  </si>
  <si>
    <t>31.03.2021</t>
  </si>
  <si>
    <t>Date of Commissioning (ICT): 26.08.2019
Date of Completion of project: 31.03.2021</t>
  </si>
  <si>
    <t>31.03.2023</t>
  </si>
  <si>
    <t>31.03.2024</t>
  </si>
  <si>
    <t>Khuppi-Kimi S/C Line</t>
  </si>
  <si>
    <t>Balipara-Khuppi S/C Line</t>
  </si>
  <si>
    <t>Khuppi-Seppa S/C (on D/C Tower) Line</t>
  </si>
  <si>
    <t>31.12.2007 (Date of charging at rated voltage: 03.12.2023)</t>
  </si>
  <si>
    <t>3x5 = 15</t>
  </si>
  <si>
    <t>1x10+1x16 = 26</t>
  </si>
  <si>
    <t>Balipara</t>
  </si>
  <si>
    <t>1x50=50</t>
  </si>
  <si>
    <t>Grid Sub-Station Deomali</t>
  </si>
  <si>
    <t>220 kV S/C Transmission Line from Kathalaguri to Deomali along with 220/132/33 kV Sub-Station at Deomali under NLCPR.</t>
  </si>
  <si>
    <t>08.05.2007</t>
  </si>
  <si>
    <t>220 kV S/C Kathalguri-Deomali Transmission Line</t>
  </si>
  <si>
    <t>Grid Station Sub-Station Aalo</t>
  </si>
  <si>
    <t>132 kV S/C Transmission Line from Daporijo to Along along with 132/33 kV Sub-Station ar Along under NLCPR.</t>
  </si>
  <si>
    <t>21.06.2006</t>
  </si>
  <si>
    <t>132 kV S/C Daporijo - Along- Transmission Line</t>
  </si>
  <si>
    <t>Grid Station Sub-Station Pasighat</t>
  </si>
  <si>
    <t>132 kV S/C Transmission Line from  Along to Pasighat along with 132/33 kV Sub-Station ar Pasighat under NLCPR.</t>
  </si>
  <si>
    <t>10.06.2017</t>
  </si>
  <si>
    <t>132 kV S/C Along-Pasighat Transmission Line</t>
  </si>
  <si>
    <t>Comprehensive Scheme for Stengthening of Transmission &amp; Distribution System in  Arunachal Pradesh &amp; Sikkim.</t>
  </si>
  <si>
    <t>21.12.2024
Handed over on 30.08.2025</t>
  </si>
  <si>
    <t>31.01.2023
Handed over on 29.08.2025</t>
  </si>
  <si>
    <t>21.07.2023
Handed over on 29.08.2025</t>
  </si>
  <si>
    <t>12.09.2024
Handed over on 09.09.2025</t>
  </si>
  <si>
    <t>132 kV Napit Bay Extn. at Pasighat       (2 Nos).</t>
  </si>
  <si>
    <t>21.12.2024
Handed over on 25.08.2025</t>
  </si>
  <si>
    <t>17.10.2024
Hamded over on 18.10.2025</t>
  </si>
  <si>
    <t>132 kV Yingkiong &amp; Kamba Bay Exn. at Aalo (2 Nos)</t>
  </si>
  <si>
    <t>30.12.2024
Handed over on 29.08.2025</t>
  </si>
  <si>
    <t>132 kV Khonsa Bay Extn. at Deomali (1 No.)</t>
  </si>
  <si>
    <t>02.12.2024
Handed over on 24.09.2025</t>
  </si>
  <si>
    <t>23.10.2025 
Handed over on 02.12.2025</t>
  </si>
  <si>
    <t>33 kV Mebo &amp; Jeying Bay Extn. at Pasighat (2 Nos)</t>
  </si>
  <si>
    <t>11.01.2025
Handed over on 25.08.2025</t>
  </si>
  <si>
    <t>33 kV S/C Line from Yeggo to Kamba SHP</t>
  </si>
  <si>
    <t>State Plan (RE 2023-24)</t>
  </si>
  <si>
    <t xml:space="preserve">Underconstruction </t>
  </si>
  <si>
    <t>33 kV Kanubari Bay Extn. at Deomali            (1 No.)</t>
  </si>
  <si>
    <t>26.06.2024
Handed over on 24.09.2025</t>
  </si>
  <si>
    <t>132 kV S/C Transmission Line from Daporijo to Along along with 132/33 kV Sub-Station ar Along.</t>
  </si>
  <si>
    <t>Non-Lapsabble Central Pool Resource (NLCPR)</t>
  </si>
  <si>
    <t>Non-Lapsable Central Pool  Resource (NLCPR)</t>
  </si>
  <si>
    <t>Construction of Substation Township/Colony at Aalo 132/33 kV Sub-Station &amp; Deomali 220/132/33 KV Grid Sub-Station.</t>
  </si>
  <si>
    <t>2011-12</t>
  </si>
  <si>
    <t>Shifting of electrical utilities from Trans-Arunachal Highway-229 (Potin to Pangin)</t>
  </si>
  <si>
    <t>2013-14</t>
  </si>
  <si>
    <t>Deposit work</t>
  </si>
  <si>
    <t>132 kV S/C Transmission Line from  Along to Pasighat along with 132/33 kV Sub-Station at Pasighat (Sh: Procurment of T&amp;P)</t>
  </si>
  <si>
    <t>2014-15</t>
  </si>
  <si>
    <t>132 kV S/C Transmission Line from  Along to Pasighat along with 132/33 kV Sub-Station at Pasighat.</t>
  </si>
  <si>
    <t>2015-16</t>
  </si>
  <si>
    <t>Non-Lapsable Central Pool Resource (NLCPR)</t>
  </si>
  <si>
    <t>2016-17</t>
  </si>
  <si>
    <t>Construction of Non-Residential office building and Residential quarters under TD-III, Pasighat.</t>
  </si>
  <si>
    <t>State Plan</t>
  </si>
  <si>
    <t>Renovation &amp; overahuling of Aalo 132/33 kV Sub-Station equipment including repalcwement of existing 33 kV indoor switchgears</t>
  </si>
  <si>
    <t>2019-20</t>
  </si>
  <si>
    <t>Shifting of Tower No. 147, 115,114 &amp; 05 of Daporijo-Aalo-Pasighat 1 32Kv Transmission line</t>
  </si>
  <si>
    <t>2020-21</t>
  </si>
  <si>
    <t>Construction of Non-Residential office building and Residential quarters at TD-III, Pasighat</t>
  </si>
  <si>
    <t>2021-22</t>
  </si>
  <si>
    <t>2022-23</t>
  </si>
  <si>
    <t>2023-24</t>
  </si>
  <si>
    <t>Construction of 132/33 kV Napit Sub-Station</t>
  </si>
  <si>
    <t>Procurment of Online dehydration Plant.</t>
  </si>
  <si>
    <t>Urgent Maintenance of Operational Materials tor 132133 kV Sub Station,
Yeggo, Aalo</t>
  </si>
  <si>
    <t>Installation, testing and commissioning of already procured 220 kV Circuit Breaker at Deomali Bay of Kathalguri Gas Based Plant of NEEPCO</t>
  </si>
  <si>
    <t>Complete upgradation of C&amp;R panel with replacement of defective differential
relays for 3x3.33 MVAS, 2201132 KV Transformer &amp; 2x16 MVA, 1 32133 KV
Transformer at Grid Station Sub Division, Deomali</t>
  </si>
  <si>
    <t>Relcation of endangered tower no. 143 of Daporijo-Aalo 132 kV Transmission Line.</t>
  </si>
  <si>
    <t>Restoration of 33 kV S/C line from Yeggo 132/33 KV Sub-Station to Kamba SHP (3x2 MW) Switchyard.</t>
  </si>
  <si>
    <t>Under construction</t>
  </si>
  <si>
    <t>Construction of 132/33 kV Basar Sub-Station.</t>
  </si>
  <si>
    <t>Providing 3 Phase Service Connection to EE(E) Transmission Division office complex at Pasighat.</t>
  </si>
  <si>
    <t>Overhauling of defective equipments and procurement of spare parts for
Deomali Grid Sub Station.</t>
  </si>
  <si>
    <t>Restoration of 132 KV Aalo - Pasighat Transmission line damaged due to
landslide near Rengging on 06/06/2020 including Vital T &amp; P items</t>
  </si>
  <si>
    <t>Erection of alternative tower for shifting of endanagered tower location 134/1 and 134/2 of Aalo-Pasighat 132 kV Transmission Line at Gabu near Logum jini in West Siang District due to land slide on 04/04/2023.</t>
  </si>
  <si>
    <t>Construction of 132 kV Bay Extn. at Pasighat (2 Nos).</t>
  </si>
  <si>
    <t xml:space="preserve"> Construction of retaining wall for tower footing protection at Loc No. AP 05, AP-55 and AP
109/ 1 of 132 kV S/C Transmission Line from Aato to pasighat. EC Rs. 3S.OO takh
NO.PWRS/EST 7 312019-20(I PMZ],I 1 39O-4O1 dated 2910't l2O2O</t>
  </si>
  <si>
    <t>Providing and erection of alternate tower for shifting of Tower Loc. AP-116 to
enable permissible ground clearance in between Loc. AP-  'l15 and AP-116 of
Aalo-Pasighat 132 kV Transmission Line</t>
  </si>
  <si>
    <t>Relocation of endangered Tower Location AP-139 of Daporijo-Aalo Transmission Line.</t>
  </si>
  <si>
    <t>Construction of 33 kV Bay Extn. at Pasighat (2 Nos)</t>
  </si>
  <si>
    <t>Erection of new tower in between location No. AP-43 and AP-44 for achieving
permissible gound clearance</t>
  </si>
  <si>
    <t>Dismantling of endangered Tower No. AP-110 (DD+0) and stringing of conductor between Tower AP-111 and AP-109/1 of Aalo-Pasighat Transmission Line.</t>
  </si>
  <si>
    <t>Construction of 132 kV Bay Exn. at Aalo (2 Nos)</t>
  </si>
  <si>
    <t>Re-shifting of endangered tower no. 115 of Aalo-Pasighat 132 kV Transmission line.</t>
  </si>
  <si>
    <t>Construction of 132 kV Bay Extn. at Deomali (1 No.)</t>
  </si>
  <si>
    <t>System Improvement of switching and protection system at Deomali Bay of Kathalguri AGBP.</t>
  </si>
  <si>
    <t>Construction of 33 kV Bay Extn. at Deomali (1 No.)</t>
  </si>
  <si>
    <t>Payment of pending liabilities to PGCIL for construction of 220/132/33 kV Sub-Station at Deomali.</t>
  </si>
  <si>
    <t>Construction of 132 kV Bay Extn. at Tezu ( 1 No.)</t>
  </si>
  <si>
    <t>Urgent maintenance of operational materials for 132/33 kV Sub-Station, Yeggo, Aalo.</t>
  </si>
  <si>
    <t>Construction of LILO of 132 kV Daporijo-Aalo at Basar</t>
  </si>
  <si>
    <t xml:space="preserve">Construction of 132 kV D/C Construction of Pasighat Old (Dura) - Pasighat New (Napit) Transmission Line </t>
  </si>
  <si>
    <t>Construction of 132 kV S/C on D/C Tower Niglok-Napit Transmission Line</t>
  </si>
  <si>
    <t>Compensation of Land for Sub-Station (Napit &amp; Basar)</t>
  </si>
  <si>
    <t>Substation Name: Daporijo</t>
  </si>
  <si>
    <t>132 kV Ziro-Daporijo-Along Transmission System</t>
  </si>
  <si>
    <t>31.03.2003</t>
  </si>
  <si>
    <t>2 No. 5 MVA</t>
  </si>
  <si>
    <t>Providing Last Mile Connectivity (PH-II) to Transmission and Distribution System in Department of Power, Arunachal Pradesh (SH: Renovation of 132/33 kV Switchyard at Daporijo (5MVA 132/33 kV Transformer, Control Panel, Circuit Breaker, UG Cable etc as required under SPA Scheme)</t>
  </si>
  <si>
    <t>05.05.2013</t>
  </si>
  <si>
    <t>Maintenance of Assets under Daporijo Electrical Division (SH: Manufacturing, supplying and installation of 33 kV indoor type incoming/ outgoing panel i/c PT bus, synchronizing and bus coupler)</t>
  </si>
  <si>
    <t>13.04.2013</t>
  </si>
  <si>
    <t>Maintenance of Assets {Special Repair and Restoration of Daporijo, Aalo &amp; Deomali Grid Sub-Station (SH: Replacement of Damaged Equipments and System Overhauling of 132/33 kV Sub-Station at Daporijo)}</t>
  </si>
  <si>
    <t>24.10.2019</t>
  </si>
  <si>
    <t>Providing 3-Phase grid and Audit meter with data decryption software and data collection device.</t>
  </si>
  <si>
    <t>11.02.2022</t>
  </si>
  <si>
    <t>Installation of switchyard lighting and rectification of internal electrification of control room at 132/33kV sub-station, Daporijo under SIDF Phase-III</t>
  </si>
  <si>
    <t>24.04.2023</t>
  </si>
  <si>
    <t>Substation Name: Yachuli</t>
  </si>
  <si>
    <t>3 No. 5 MVA</t>
  </si>
  <si>
    <t>Substation Name: Ziro</t>
  </si>
  <si>
    <t>Providing 3-Phase CT operated Tri-Vector Grid and Audit meters for Grid sub-stations under Transmission Division no.I, Dirang along with data collection devices and data decryption software.</t>
  </si>
  <si>
    <t>Procurement of protection equipments for 132/33 kv Sub-Station at Chimpu, Itanagar</t>
  </si>
  <si>
    <t>Construction of PCC approach road from Jullang-Chimpu link road to 132/33 kv Substation at Chimpu</t>
  </si>
  <si>
    <t>Creation of infrastructure for missing links of 33 kV and 11 kV downstream links to 132 kV / 33 kV and 33/11 kV respectively [SH: Chimpu Bay Extension]</t>
  </si>
  <si>
    <t>22.01.2023</t>
  </si>
  <si>
    <t>Replacement of 2x20MVA ICT with 2x50MVA including Augmentation of Associated System at 132/33kV Sub-Station, Chimpu, Itanagar.</t>
  </si>
  <si>
    <t>Providing of under frequency and other relays with associated devices and accessories in all Grid Sub-Stations in Arunachal Pradesh</t>
  </si>
  <si>
    <t>30.03.2023</t>
  </si>
  <si>
    <t>Procurement of protection equipments for 132/33 kv Sub-Station at Lekhi, Naharlagun</t>
  </si>
  <si>
    <t>17.05.2020</t>
  </si>
  <si>
    <t>25.03.2025</t>
  </si>
  <si>
    <t xml:space="preserve">Substation Name: Holongi
</t>
  </si>
  <si>
    <t>2 No. 
10 MVA</t>
  </si>
  <si>
    <t>Transmission Line Name: Ziro-Daporijo</t>
  </si>
  <si>
    <t>C/O RR masonry protection wall and anti-erosion measure of tower footing to 132KV transmission line tower No. ZRO-DRJ 204 at Daporijo and Grid Station Sub-Division</t>
  </si>
  <si>
    <t>25.03.2017</t>
  </si>
  <si>
    <t>Relocation of  tower No.ZRO-DRJ 141 of 132kV Ziro-Daporijo Transmission line endangered due to landslide.</t>
  </si>
  <si>
    <t>17.02.2024</t>
  </si>
  <si>
    <t>Transmission Line Name: Ziro-Daporijo-Basar</t>
  </si>
  <si>
    <t>Shifting of Electrical Utilities from the RoW of Trans-Arunachal Highway (Potin to Pangin Segment of NH-13) {SH: Shifting &amp; Relocation of 132 kV Towers between Ziro &amp; Tai}</t>
  </si>
  <si>
    <t>28.3.2024</t>
  </si>
  <si>
    <t>Transmission Line Name: Daporijo-Basar</t>
  </si>
  <si>
    <t>Special repair of tower Arm No. DRJ-AALO 0013, 0017 and shifting of tower No. DRJ-AALO-0003 of Daporijo-Aalo 132kV Transmission line under Grid station Sub-Division, Daporijo.</t>
  </si>
  <si>
    <t xml:space="preserve">Providing RRC/RRM wall tower footing protection and anti-erosion measure of tower No.007 of 132 KV Daporijo-Aalo Transmission Line </t>
  </si>
  <si>
    <t>23.02.2018</t>
  </si>
  <si>
    <t>Relocation of endangered tower No.DRJ-ALO 90 of 132kV Daporijo-Aalo Transmission line endangered due to soil erosion.</t>
  </si>
  <si>
    <t>20.11.2021</t>
  </si>
  <si>
    <t>Relocation of endangered tower No.68 of 132kV Daporijo-Aalo Transmission line caused by soil erosion.</t>
  </si>
  <si>
    <t>Relocation of endangered tower No.74 of 132kV Daporijo-Aalo Transmission line caused by soil erosion.</t>
  </si>
  <si>
    <t>Relocation of endangered tower No.62 of 132kV Daporijo-Aalo Transmission line caused by soil erosion.</t>
  </si>
  <si>
    <t>Relocation of endangered tower No. DRJ-ALO-89 of 132kV Daporijo-Aalo Transmission line caused by soil erosion</t>
  </si>
  <si>
    <t>Tower No. DRJ-ALO 105 of 132 kV Daporijo-Aalo Transmission Line due to landslide.</t>
  </si>
  <si>
    <t>Relocation of Tower No.DRJ-ALO 81 of 132KV Daporijo-Aalo Transmission Line due to landslide.</t>
  </si>
  <si>
    <t>Transmission Line Name: Ziro-Yachuli</t>
  </si>
  <si>
    <t>Transmission Line Name:LILO NDTL-Lekhi Substation</t>
  </si>
  <si>
    <t>Construction of 132 kV D/C LILO line and associated  132/33 kV Substation, Lekhi</t>
  </si>
  <si>
    <t>01.12.2004</t>
  </si>
  <si>
    <t xml:space="preserve">Construction  of 132 kV D/C LILO Line between GITL Tower Location 134 of PGCIL and existing AP LILO Location 9 to avoid crossing over Harmuti-Itanagar Railway Line. </t>
  </si>
  <si>
    <t>05.12.2018</t>
  </si>
  <si>
    <t>Installation of restorative new pile foundation of transmission tower at location 3 of Nirjuli-Dikrong 132kV LILO transmission line between NDTL and lekhi Sub-Station.</t>
  </si>
  <si>
    <t>29.04.2024</t>
  </si>
  <si>
    <t>Installation of restorative new pile foundation of transmission tower at location 12 of Nirjuli-Dikrong 132 kV LILO Trans line between NDTL and Lekhi Substation.</t>
  </si>
  <si>
    <t>13.04.2024</t>
  </si>
  <si>
    <t>Installation of restorative new pile foundation transmission tower at location 5 of Nirjuli-Dikrong 132 kV LILO transmission line between NDTL and Lekhi sub-station.</t>
  </si>
  <si>
    <t>Transmission Line Name:Hoj-Itanagar</t>
  </si>
  <si>
    <t>Construction of 132 kV Double Circuit Transmission Line from Hoj to Itanagar i/c 2X2 MVA, 132/33 kV Sub-station at Chimpu</t>
  </si>
  <si>
    <t>10.03.2018</t>
  </si>
  <si>
    <t>Providing RCC protection wall and anti erosion measures of tower footing for tower location 85 of 132 kV DC transmission line from Hoj to Itanagar</t>
  </si>
  <si>
    <t>Relocation of Tower No. 72 and 85 of 132kV Hoj-Itanagar double circuit Transmission line endangered by soil erosion.</t>
  </si>
  <si>
    <t>04.04.2022</t>
  </si>
  <si>
    <t>Replacement and restoration of damaged towers and restorative works of endangered portions of Hoj-Itanagar KV DC transmission line i/c Chimpu Sub-Station.</t>
  </si>
  <si>
    <t>Relocation of Tower-4 in 132kV Double circuit Hoj-Itanagar Transmission line.</t>
  </si>
  <si>
    <t>Relocation of Tower-81 in 132kV Hoj-Itanagar double circuit Transmission line endangered by soil erosion.</t>
  </si>
  <si>
    <t>01.12.2022</t>
  </si>
  <si>
    <t>Relocation of Tower No. 63 of 132kV Hoj-Itanagar double circuit Transmission line</t>
  </si>
  <si>
    <t>28.02.2022</t>
  </si>
  <si>
    <t>Providing preventive protection measures for endangered tower 89 of 132kV Hoj-Itanagar double circuit transmission line.</t>
  </si>
  <si>
    <t>Transmission Line Name: Lekhi-Chimpu</t>
  </si>
  <si>
    <t>Repair and restoration works of Lekhi-Chimpu 132 kV Transmission Line.</t>
  </si>
  <si>
    <t>Replacement of Temporary ST Steel Tubular Pole Structure Towers with Pile Foundation at Tower Loc. 36 of 132 kV Single Circuit Lekhi-Chimpu Transmission Line</t>
  </si>
  <si>
    <t>09.05.2021</t>
  </si>
  <si>
    <t>Construction of 2 (Two) Nos. of pile foundation towers between location 44 and 48 of 132kV S/C Lekhi-Chimpu Transmission line.</t>
  </si>
  <si>
    <t>Construction of pile foundation tower at  location 34 of 132kV S/C Lekhi-Chimpu Transmission Line</t>
  </si>
  <si>
    <t>20.11.2022</t>
  </si>
  <si>
    <t>Relocation of Tower 4 of 132kV Lekhi-Chimpu single circuit Transmission line endangered by soil erosion.</t>
  </si>
  <si>
    <t>24.02.2023</t>
  </si>
  <si>
    <t>Transmission Line Name: Chimpu-Holongi</t>
  </si>
  <si>
    <t>Construction of 132 kV D/C LILO line and associated 132/33 kV Sub-Station Lekhi</t>
  </si>
  <si>
    <t>Constrcuted under Build Operate and Transfer Basis (50% borne by Inductsry SMS Smelters Ltd. And 50% borne by state Department through recovery from energy billings)</t>
  </si>
  <si>
    <t>SPA, GoAP</t>
  </si>
  <si>
    <t>Budget Estimate of state plan (AP)</t>
  </si>
  <si>
    <t>Construction of 132 kV Doubl Circuit Transmission Line from Hoj to Itanagar i/c 2X2 MVA, 132/33 kV Sub-station at Chimpu</t>
  </si>
  <si>
    <t>North Eastern Council, G.o.I</t>
  </si>
  <si>
    <t>Deposit Part-III from Indian Railways</t>
  </si>
  <si>
    <t>Construction of pile foundation of  towers between  tower location 44 and 48 of 132kv Lekhi-Chimpu Transmission line.</t>
  </si>
  <si>
    <t>Providing of under frequency and other relays with associated devices and accessories in all Grid Sub-stations in Arunachal Pradesh</t>
  </si>
  <si>
    <t>Relocation of Tower No. 62 of 132 kV Daporijo-Aalo Transmission Line Endangered due to Soil Erosion.</t>
  </si>
  <si>
    <t>Non Lapseble Pool from Ministry of NEC, GoI.</t>
  </si>
  <si>
    <t>Maintenace of Assets under Daporijo Electrical Division, DoP, GoAP</t>
  </si>
  <si>
    <t>Maintenance of Assets under SLDC &amp; TD-II, DoP, GoAP</t>
  </si>
  <si>
    <t>Procurement of protection equipments for 132/33kV sub-station at Chimpu, Itanagar</t>
  </si>
  <si>
    <t>Repair and restoration works of Lekhi-Chimpu 132kV Transmission line.</t>
  </si>
  <si>
    <t>Replacement of temporary HT Steel Tubular pole Structure Towers with Pile Foundation at Tower Loc. 36 of 132 kV Single Circuit Lekhi - Chimpu Transmission line.</t>
  </si>
  <si>
    <t>Tower No. ZRO-ALO 105 of 132 kV Daporijo-Alo Transmission Line due to landslide.</t>
  </si>
  <si>
    <t>Procurement of Office stationeries and peripherals for SPIU of CSST and DS in Arunachal Pradesh</t>
  </si>
  <si>
    <t>Construction of Temporary Office establishment for newly created Transmission Division in premises of Chimpu 132/33kV Sub-Station at Itanagar.</t>
  </si>
  <si>
    <t>Providing IT peripherals in Planning &amp; Monitoring Section of Transmission, Planning &amp; Monitoring Zone.</t>
  </si>
  <si>
    <t>Installation of restorative new pile founation transmission tower at location 12 nirjuli to-Dikrong 132 kV LILO Trans line between NDTL and Lekhi</t>
  </si>
  <si>
    <t>Relocation of Tower No. ZRO-DRJ 141 of 132KV Ziro-Daporijo Transmission Line due to landslide.</t>
  </si>
  <si>
    <t>C/O PCC approach road from Jullang-Chimpu link road to 132/33 KV sub-station at Chimpu.</t>
  </si>
  <si>
    <t>Procurement of protection equipments for 132/33kV sub-Station at Lekhi, Naharlagun</t>
  </si>
  <si>
    <t>Creation of infrastructure for implementation of e-office in the office of the Chief Engineer (Power), TP&amp;MZ, Vidyut Bhawan, Itanagar (SH: Providing and installation of IT equipment).</t>
  </si>
  <si>
    <t>Relocation of Tower No.DRJ-Alo 81 of 132KV Daporijo-Alo Transmission Line due to landslide.</t>
  </si>
  <si>
    <t>Construction of pile foundation of tower at tower location 34 of 132kV Lekhi-Chimpu Transmission Line</t>
  </si>
  <si>
    <t>Construction of office building for Electrical transmission Circle and Transmission Division No.II and Itanagar grid sub-station in the premises of 132/33 kv Grid Sub-Station at Chimpu, Itanagar.</t>
  </si>
  <si>
    <t>Relocation of endangered tower No. DRJ-Aalo-89 of 132kV Daporijo-Aalo Transmission line caused by soil erosion</t>
  </si>
  <si>
    <t>BE</t>
  </si>
  <si>
    <t>Relocation of Tower No.72 and 85 of 132 kV Hoj-Itanagar Double Circuit Transmission Line endangered and damaged by soil erosion.</t>
  </si>
  <si>
    <t xml:space="preserve">Substation Name: Lekhi 
(1 x 20 MVA)
</t>
  </si>
  <si>
    <t>Substation Name: Chimpu 
(2 x 20 MVA)</t>
  </si>
  <si>
    <r>
      <t xml:space="preserve">Name of Project 
</t>
    </r>
    <r>
      <rPr>
        <b/>
        <i/>
        <sz val="10"/>
        <rFont val="Times New Roman"/>
        <family val="1"/>
      </rPr>
      <t>(As per "Additional Asset Details" Sheet)</t>
    </r>
  </si>
  <si>
    <r>
      <t xml:space="preserve">Date of Commissioning
</t>
    </r>
    <r>
      <rPr>
        <b/>
        <i/>
        <sz val="10"/>
        <rFont val="Times New Roman"/>
        <family val="1"/>
      </rPr>
      <t>(As per "Additional Asset Details" Sheet)</t>
    </r>
  </si>
  <si>
    <r>
      <t xml:space="preserve">Cost of Substation
</t>
    </r>
    <r>
      <rPr>
        <b/>
        <i/>
        <sz val="10"/>
        <rFont val="Times New Roman"/>
        <family val="1"/>
      </rPr>
      <t>(in INR)</t>
    </r>
  </si>
  <si>
    <r>
      <t xml:space="preserve">Line Length
</t>
    </r>
    <r>
      <rPr>
        <b/>
        <i/>
        <sz val="10"/>
        <rFont val="Times New Roman"/>
        <family val="1"/>
      </rPr>
      <t>(ckt kms)</t>
    </r>
  </si>
  <si>
    <r>
      <t xml:space="preserve">Cost of Transmission Line
</t>
    </r>
    <r>
      <rPr>
        <b/>
        <i/>
        <sz val="10"/>
        <rFont val="Times New Roman"/>
        <family val="1"/>
      </rPr>
      <t>(in INR)</t>
    </r>
  </si>
  <si>
    <t>Annexure No. 1 (Division - wise Assets Data)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</si>
</sst>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0.00_)"/>
    <numFmt numFmtId="167" formatCode="&quot;ß&quot;#,##0.00_);\(&quot;ß&quot;#,##0.00\)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Tms Rmn"/>
    </font>
    <font>
      <sz val="10"/>
      <name val="Helv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8"/>
      <name val="EYInterstate Light"/>
    </font>
    <font>
      <sz val="8"/>
      <name val="EYInterstate Light"/>
    </font>
    <font>
      <b/>
      <sz val="8"/>
      <color indexed="8"/>
      <name val="EYInterstate Light"/>
    </font>
    <font>
      <sz val="8"/>
      <color indexed="13"/>
      <name val="EYInterstate Light"/>
    </font>
    <font>
      <sz val="10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color rgb="FF000000"/>
      <name val="Times New Roman"/>
      <family val="1"/>
    </font>
    <font>
      <b/>
      <u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6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99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/>
    <xf numFmtId="0" fontId="6" fillId="0" borderId="1"/>
    <xf numFmtId="0" fontId="6" fillId="0" borderId="1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10" fontId="7" fillId="3" borderId="4" applyNumberFormat="0" applyBorder="0" applyAlignment="0" applyProtection="0"/>
    <xf numFmtId="37" fontId="9" fillId="0" borderId="0"/>
    <xf numFmtId="166" fontId="1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4" fillId="0" borderId="0"/>
    <xf numFmtId="0" fontId="4" fillId="0" borderId="0" applyBorder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>
      <alignment vertical="center"/>
    </xf>
    <xf numFmtId="0" fontId="2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0">
    <xf numFmtId="0" fontId="0" fillId="0" borderId="0" xfId="0"/>
    <xf numFmtId="0" fontId="16" fillId="0" borderId="0" xfId="0" applyFont="1" applyAlignment="1">
      <alignment vertical="center"/>
    </xf>
    <xf numFmtId="0" fontId="16" fillId="0" borderId="4" xfId="14" applyFont="1" applyBorder="1">
      <alignment vertical="center"/>
    </xf>
    <xf numFmtId="43" fontId="16" fillId="0" borderId="4" xfId="14" applyNumberFormat="1" applyFont="1" applyBorder="1">
      <alignment vertical="center"/>
    </xf>
    <xf numFmtId="0" fontId="16" fillId="0" borderId="4" xfId="15" applyFont="1" applyBorder="1">
      <alignment vertical="center"/>
    </xf>
    <xf numFmtId="43" fontId="16" fillId="0" borderId="4" xfId="59" applyFont="1" applyBorder="1" applyAlignment="1">
      <alignment vertical="center"/>
    </xf>
    <xf numFmtId="0" fontId="15" fillId="7" borderId="4" xfId="14" applyFont="1" applyFill="1" applyBorder="1" applyAlignment="1">
      <alignment horizontal="center" vertical="center" wrapText="1"/>
    </xf>
    <xf numFmtId="0" fontId="15" fillId="5" borderId="3" xfId="14" applyFont="1" applyFill="1" applyBorder="1" applyAlignment="1">
      <alignment horizontal="center" vertical="center" wrapText="1"/>
    </xf>
    <xf numFmtId="0" fontId="15" fillId="7" borderId="5" xfId="57" applyFont="1" applyFill="1" applyBorder="1" applyAlignment="1">
      <alignment horizontal="center" vertical="center" wrapText="1"/>
    </xf>
    <xf numFmtId="0" fontId="15" fillId="5" borderId="4" xfId="57" applyFont="1" applyFill="1" applyBorder="1" applyAlignment="1">
      <alignment horizontal="center" vertical="center" wrapText="1"/>
    </xf>
    <xf numFmtId="0" fontId="15" fillId="5" borderId="4" xfId="14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4" xfId="58" applyFont="1" applyBorder="1" applyAlignment="1">
      <alignment vertical="center"/>
    </xf>
    <xf numFmtId="0" fontId="16" fillId="0" borderId="0" xfId="14" applyFont="1">
      <alignment vertical="center"/>
    </xf>
    <xf numFmtId="0" fontId="16" fillId="0" borderId="0" xfId="10" applyFont="1" applyAlignment="1">
      <alignment vertical="center"/>
    </xf>
    <xf numFmtId="0" fontId="16" fillId="0" borderId="4" xfId="14" applyFont="1" applyBorder="1" applyAlignment="1">
      <alignment horizontal="center" vertical="center"/>
    </xf>
    <xf numFmtId="0" fontId="16" fillId="0" borderId="4" xfId="10" applyFont="1" applyBorder="1" applyAlignment="1">
      <alignment vertical="center"/>
    </xf>
    <xf numFmtId="0" fontId="16" fillId="0" borderId="4" xfId="10" applyFont="1" applyBorder="1" applyAlignment="1">
      <alignment vertical="center" wrapText="1"/>
    </xf>
    <xf numFmtId="0" fontId="15" fillId="0" borderId="0" xfId="10" applyFont="1" applyAlignment="1">
      <alignment horizontal="center" vertical="center"/>
    </xf>
    <xf numFmtId="0" fontId="16" fillId="0" borderId="0" xfId="1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0" xfId="14" applyFont="1" applyAlignment="1">
      <alignment horizontal="center" vertical="center"/>
    </xf>
    <xf numFmtId="43" fontId="15" fillId="7" borderId="4" xfId="59" applyFont="1" applyFill="1" applyBorder="1" applyAlignment="1">
      <alignment horizontal="center" vertical="center" wrapText="1"/>
    </xf>
    <xf numFmtId="43" fontId="15" fillId="5" borderId="9" xfId="59" applyFont="1" applyFill="1" applyBorder="1" applyAlignment="1">
      <alignment horizontal="center" vertical="center" wrapText="1"/>
    </xf>
    <xf numFmtId="43" fontId="15" fillId="7" borderId="5" xfId="59" applyFont="1" applyFill="1" applyBorder="1" applyAlignment="1">
      <alignment horizontal="center" vertical="center" wrapText="1"/>
    </xf>
    <xf numFmtId="43" fontId="15" fillId="5" borderId="4" xfId="59" applyFont="1" applyFill="1" applyBorder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10" fontId="16" fillId="0" borderId="4" xfId="60" applyNumberFormat="1" applyFont="1" applyBorder="1" applyAlignment="1">
      <alignment vertical="center"/>
    </xf>
    <xf numFmtId="9" fontId="16" fillId="0" borderId="0" xfId="0" applyNumberFormat="1" applyFont="1" applyAlignment="1">
      <alignment vertical="center"/>
    </xf>
    <xf numFmtId="10" fontId="16" fillId="0" borderId="0" xfId="60" applyNumberFormat="1" applyFont="1" applyBorder="1" applyAlignment="1">
      <alignment vertical="center"/>
    </xf>
    <xf numFmtId="0" fontId="15" fillId="5" borderId="4" xfId="0" applyFont="1" applyFill="1" applyBorder="1" applyAlignment="1">
      <alignment horizontal="center" vertical="center"/>
    </xf>
    <xf numFmtId="43" fontId="15" fillId="5" borderId="4" xfId="0" applyNumberFormat="1" applyFont="1" applyFill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/>
    </xf>
    <xf numFmtId="43" fontId="16" fillId="0" borderId="4" xfId="10" applyNumberFormat="1" applyFont="1" applyBorder="1" applyAlignment="1">
      <alignment horizontal="left" vertical="center"/>
    </xf>
    <xf numFmtId="0" fontId="15" fillId="0" borderId="0" xfId="10" applyFont="1" applyAlignment="1">
      <alignment horizontal="left" vertical="center" wrapText="1"/>
    </xf>
    <xf numFmtId="0" fontId="15" fillId="0" borderId="0" xfId="10" applyFont="1" applyAlignment="1">
      <alignment horizontal="left" vertical="center"/>
    </xf>
    <xf numFmtId="0" fontId="15" fillId="5" borderId="4" xfId="10" applyFont="1" applyFill="1" applyBorder="1" applyAlignment="1">
      <alignment horizontal="center" vertical="center"/>
    </xf>
    <xf numFmtId="0" fontId="16" fillId="0" borderId="0" xfId="10" applyFont="1" applyAlignment="1">
      <alignment horizontal="centerContinuous" vertical="center"/>
    </xf>
    <xf numFmtId="0" fontId="17" fillId="5" borderId="4" xfId="10" applyFont="1" applyFill="1" applyBorder="1" applyAlignment="1">
      <alignment horizontal="center" vertical="center" wrapText="1"/>
    </xf>
    <xf numFmtId="0" fontId="15" fillId="0" borderId="4" xfId="10" applyFont="1" applyBorder="1" applyAlignment="1">
      <alignment horizontal="left" vertical="center"/>
    </xf>
    <xf numFmtId="0" fontId="18" fillId="0" borderId="4" xfId="10" applyFont="1" applyBorder="1" applyAlignment="1">
      <alignment vertical="center"/>
    </xf>
    <xf numFmtId="0" fontId="15" fillId="0" borderId="4" xfId="10" applyFont="1" applyBorder="1" applyAlignment="1">
      <alignment vertical="center"/>
    </xf>
    <xf numFmtId="0" fontId="15" fillId="8" borderId="4" xfId="10" applyFont="1" applyFill="1" applyBorder="1" applyAlignment="1">
      <alignment vertical="center"/>
    </xf>
    <xf numFmtId="0" fontId="16" fillId="8" borderId="4" xfId="10" applyFont="1" applyFill="1" applyBorder="1" applyAlignment="1">
      <alignment vertical="center"/>
    </xf>
    <xf numFmtId="0" fontId="18" fillId="8" borderId="4" xfId="10" applyFont="1" applyFill="1" applyBorder="1" applyAlignment="1">
      <alignment vertical="center"/>
    </xf>
    <xf numFmtId="0" fontId="15" fillId="5" borderId="4" xfId="1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Continuous" vertical="center"/>
    </xf>
    <xf numFmtId="0" fontId="16" fillId="0" borderId="4" xfId="0" applyFont="1" applyBorder="1" applyAlignment="1">
      <alignment vertical="center" wrapText="1"/>
    </xf>
    <xf numFmtId="0" fontId="15" fillId="7" borderId="4" xfId="57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/>
    </xf>
    <xf numFmtId="43" fontId="16" fillId="6" borderId="4" xfId="59" applyFont="1" applyFill="1" applyBorder="1" applyAlignment="1">
      <alignment horizontal="center" vertical="center" wrapText="1"/>
    </xf>
    <xf numFmtId="43" fontId="16" fillId="4" borderId="4" xfId="59" applyFont="1" applyFill="1" applyBorder="1" applyAlignment="1">
      <alignment horizontal="center" vertical="center" wrapText="1"/>
    </xf>
    <xf numFmtId="10" fontId="16" fillId="4" borderId="4" xfId="60" applyNumberFormat="1" applyFont="1" applyFill="1" applyBorder="1" applyAlignment="1">
      <alignment horizontal="center" vertical="center" wrapText="1"/>
    </xf>
    <xf numFmtId="43" fontId="16" fillId="4" borderId="4" xfId="59" applyFont="1" applyFill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43" fontId="16" fillId="9" borderId="5" xfId="59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vertical="center"/>
    </xf>
    <xf numFmtId="0" fontId="16" fillId="9" borderId="4" xfId="10" applyFont="1" applyFill="1" applyBorder="1" applyAlignment="1">
      <alignment vertical="center"/>
    </xf>
    <xf numFmtId="0" fontId="18" fillId="9" borderId="4" xfId="10" applyFont="1" applyFill="1" applyBorder="1" applyAlignment="1">
      <alignment vertical="center"/>
    </xf>
    <xf numFmtId="0" fontId="16" fillId="9" borderId="4" xfId="10" applyFont="1" applyFill="1" applyBorder="1" applyAlignment="1">
      <alignment horizontal="left" vertical="center"/>
    </xf>
    <xf numFmtId="0" fontId="16" fillId="0" borderId="4" xfId="10" applyFont="1" applyBorder="1" applyAlignment="1">
      <alignment horizontal="left" vertical="center" wrapText="1"/>
    </xf>
    <xf numFmtId="0" fontId="3" fillId="0" borderId="0" xfId="0" applyFont="1"/>
    <xf numFmtId="0" fontId="20" fillId="11" borderId="4" xfId="58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3" fillId="0" borderId="4" xfId="65" applyFont="1" applyFill="1" applyBorder="1" applyAlignment="1">
      <alignment vertical="center"/>
    </xf>
    <xf numFmtId="164" fontId="3" fillId="0" borderId="4" xfId="65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/>
    </xf>
    <xf numFmtId="43" fontId="3" fillId="0" borderId="0" xfId="0" applyNumberFormat="1" applyFont="1"/>
    <xf numFmtId="0" fontId="2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20" fillId="0" borderId="0" xfId="0" applyFont="1" applyBorder="1" applyAlignment="1">
      <alignment vertical="center"/>
    </xf>
    <xf numFmtId="164" fontId="3" fillId="0" borderId="0" xfId="65" applyFont="1" applyBorder="1" applyAlignment="1">
      <alignment vertical="center"/>
    </xf>
    <xf numFmtId="164" fontId="3" fillId="0" borderId="0" xfId="65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3" fontId="3" fillId="0" borderId="0" xfId="59" applyFont="1" applyAlignment="1">
      <alignment horizontal="center" vertical="center" wrapText="1"/>
    </xf>
    <xf numFmtId="0" fontId="3" fillId="0" borderId="0" xfId="58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4" xfId="59" applyFont="1" applyFill="1" applyBorder="1" applyAlignment="1">
      <alignment horizontal="center" vertical="center" wrapText="1"/>
    </xf>
    <xf numFmtId="10" fontId="3" fillId="0" borderId="4" xfId="60" applyNumberFormat="1" applyFont="1" applyFill="1" applyBorder="1" applyAlignment="1">
      <alignment horizontal="center" vertical="center" wrapText="1"/>
    </xf>
    <xf numFmtId="43" fontId="3" fillId="0" borderId="4" xfId="59" applyFont="1" applyBorder="1" applyAlignment="1">
      <alignment horizontal="center" vertical="center" wrapText="1"/>
    </xf>
    <xf numFmtId="43" fontId="3" fillId="0" borderId="0" xfId="59" applyFont="1" applyFill="1" applyAlignment="1">
      <alignment horizontal="center" vertical="center" wrapText="1"/>
    </xf>
    <xf numFmtId="43" fontId="3" fillId="0" borderId="0" xfId="64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3" fontId="3" fillId="0" borderId="15" xfId="0" applyNumberFormat="1" applyFont="1" applyBorder="1" applyAlignment="1">
      <alignment horizontal="center" vertical="center" wrapText="1"/>
    </xf>
    <xf numFmtId="10" fontId="3" fillId="0" borderId="15" xfId="0" applyNumberFormat="1" applyFont="1" applyBorder="1" applyAlignment="1">
      <alignment horizontal="center" vertical="center" wrapText="1"/>
    </xf>
    <xf numFmtId="43" fontId="3" fillId="0" borderId="1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3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43" fontId="3" fillId="0" borderId="0" xfId="64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3" fontId="3" fillId="0" borderId="4" xfId="64" applyFont="1" applyFill="1" applyBorder="1" applyAlignment="1">
      <alignment horizontal="center" vertical="center" wrapText="1"/>
    </xf>
    <xf numFmtId="10" fontId="3" fillId="0" borderId="4" xfId="63" applyNumberFormat="1" applyFont="1" applyFill="1" applyBorder="1" applyAlignment="1">
      <alignment horizontal="center" vertical="center" wrapText="1"/>
    </xf>
    <xf numFmtId="43" fontId="3" fillId="0" borderId="0" xfId="64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3" fillId="0" borderId="0" xfId="59" applyFont="1" applyFill="1" applyBorder="1" applyAlignment="1">
      <alignment horizontal="center" vertical="center" wrapText="1"/>
    </xf>
    <xf numFmtId="43" fontId="3" fillId="0" borderId="0" xfId="59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horizontal="center" vertical="center" wrapText="1"/>
    </xf>
    <xf numFmtId="43" fontId="3" fillId="0" borderId="0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14" applyFont="1">
      <alignment vertical="center"/>
    </xf>
    <xf numFmtId="0" fontId="3" fillId="0" borderId="0" xfId="14" applyFont="1" applyAlignment="1">
      <alignment horizontal="left" vertical="center"/>
    </xf>
    <xf numFmtId="0" fontId="20" fillId="10" borderId="4" xfId="57" applyFont="1" applyFill="1" applyBorder="1" applyAlignment="1">
      <alignment horizontal="center" vertical="center" wrapText="1"/>
    </xf>
    <xf numFmtId="0" fontId="3" fillId="0" borderId="4" xfId="14" applyFont="1" applyBorder="1" applyAlignment="1">
      <alignment horizontal="center" vertical="center"/>
    </xf>
    <xf numFmtId="0" fontId="3" fillId="0" borderId="4" xfId="14" applyFont="1" applyBorder="1" applyAlignment="1">
      <alignment horizontal="left" vertical="center"/>
    </xf>
    <xf numFmtId="0" fontId="3" fillId="0" borderId="4" xfId="14" applyFont="1" applyBorder="1">
      <alignment vertical="center"/>
    </xf>
    <xf numFmtId="0" fontId="3" fillId="0" borderId="4" xfId="10" applyFont="1" applyBorder="1" applyAlignment="1">
      <alignment horizontal="left" vertical="center" wrapText="1"/>
    </xf>
    <xf numFmtId="43" fontId="3" fillId="0" borderId="4" xfId="59" applyFont="1" applyFill="1" applyBorder="1" applyAlignment="1">
      <alignment vertical="center"/>
    </xf>
    <xf numFmtId="0" fontId="3" fillId="0" borderId="4" xfId="10" applyFont="1" applyBorder="1" applyAlignment="1">
      <alignment horizontal="left" vertical="center" wrapText="1" indent="2"/>
    </xf>
    <xf numFmtId="0" fontId="3" fillId="0" borderId="4" xfId="10" applyFont="1" applyBorder="1" applyAlignment="1">
      <alignment horizontal="left" vertical="center"/>
    </xf>
    <xf numFmtId="0" fontId="20" fillId="0" borderId="4" xfId="10" applyFont="1" applyBorder="1" applyAlignment="1">
      <alignment horizontal="left" vertical="center"/>
    </xf>
    <xf numFmtId="0" fontId="20" fillId="0" borderId="4" xfId="10" applyFont="1" applyBorder="1" applyAlignment="1">
      <alignment horizontal="left" vertical="center" indent="1"/>
    </xf>
    <xf numFmtId="43" fontId="3" fillId="0" borderId="4" xfId="14" applyNumberFormat="1" applyFont="1" applyBorder="1">
      <alignment vertical="center"/>
    </xf>
    <xf numFmtId="0" fontId="3" fillId="0" borderId="4" xfId="10" applyFont="1" applyBorder="1" applyAlignment="1">
      <alignment horizontal="center" vertical="center"/>
    </xf>
    <xf numFmtId="0" fontId="3" fillId="4" borderId="4" xfId="10" applyFont="1" applyFill="1" applyBorder="1" applyAlignment="1">
      <alignment horizontal="left" vertical="center" wrapText="1" indent="2"/>
    </xf>
    <xf numFmtId="0" fontId="3" fillId="4" borderId="4" xfId="10" applyFont="1" applyFill="1" applyBorder="1" applyAlignment="1">
      <alignment horizontal="left" vertical="center"/>
    </xf>
    <xf numFmtId="0" fontId="20" fillId="4" borderId="4" xfId="10" applyFont="1" applyFill="1" applyBorder="1" applyAlignment="1">
      <alignment horizontal="left" vertical="center"/>
    </xf>
    <xf numFmtId="0" fontId="20" fillId="11" borderId="4" xfId="10" applyFont="1" applyFill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12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/>
    </xf>
    <xf numFmtId="0" fontId="3" fillId="12" borderId="4" xfId="0" applyFont="1" applyFill="1" applyBorder="1" applyAlignment="1">
      <alignment horizontal="right" vertical="center"/>
    </xf>
    <xf numFmtId="0" fontId="3" fillId="12" borderId="4" xfId="0" applyFont="1" applyFill="1" applyBorder="1" applyAlignment="1">
      <alignment horizontal="left" vertical="center" wrapText="1"/>
    </xf>
    <xf numFmtId="1" fontId="3" fillId="1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3" fillId="0" borderId="0" xfId="57" applyFont="1">
      <alignment vertical="center"/>
    </xf>
    <xf numFmtId="0" fontId="3" fillId="0" borderId="0" xfId="57" applyFont="1" applyAlignment="1">
      <alignment horizontal="left" vertical="center"/>
    </xf>
    <xf numFmtId="0" fontId="3" fillId="0" borderId="4" xfId="57" applyFont="1" applyBorder="1" applyAlignment="1">
      <alignment horizontal="center" vertical="center"/>
    </xf>
    <xf numFmtId="0" fontId="3" fillId="0" borderId="4" xfId="57" applyFont="1" applyBorder="1" applyAlignment="1">
      <alignment horizontal="left" vertical="center"/>
    </xf>
    <xf numFmtId="0" fontId="3" fillId="0" borderId="4" xfId="57" applyFont="1" applyBorder="1">
      <alignment vertical="center"/>
    </xf>
    <xf numFmtId="43" fontId="3" fillId="0" borderId="4" xfId="64" applyFont="1" applyFill="1" applyBorder="1" applyAlignment="1">
      <alignment vertical="center"/>
    </xf>
    <xf numFmtId="0" fontId="3" fillId="0" borderId="4" xfId="58" applyFont="1" applyBorder="1" applyAlignment="1">
      <alignment horizontal="left" vertical="center" wrapText="1" indent="2"/>
    </xf>
    <xf numFmtId="0" fontId="3" fillId="0" borderId="4" xfId="58" applyFont="1" applyBorder="1" applyAlignment="1">
      <alignment horizontal="left" vertical="center"/>
    </xf>
    <xf numFmtId="0" fontId="20" fillId="0" borderId="4" xfId="58" applyFont="1" applyBorder="1" applyAlignment="1">
      <alignment horizontal="left" vertical="center"/>
    </xf>
    <xf numFmtId="0" fontId="20" fillId="0" borderId="4" xfId="58" applyFont="1" applyBorder="1" applyAlignment="1">
      <alignment horizontal="left" vertical="center" indent="1"/>
    </xf>
    <xf numFmtId="0" fontId="3" fillId="0" borderId="4" xfId="58" applyFont="1" applyBorder="1" applyAlignment="1">
      <alignment horizontal="left" vertical="center" wrapText="1"/>
    </xf>
    <xf numFmtId="0" fontId="3" fillId="0" borderId="4" xfId="58" applyFont="1" applyBorder="1" applyAlignment="1">
      <alignment horizontal="center" vertical="center"/>
    </xf>
    <xf numFmtId="2" fontId="3" fillId="0" borderId="4" xfId="58" applyNumberFormat="1" applyFont="1" applyBorder="1" applyAlignment="1">
      <alignment horizontal="left" vertical="center" wrapText="1" indent="2"/>
    </xf>
    <xf numFmtId="0" fontId="3" fillId="0" borderId="4" xfId="58" applyFont="1" applyBorder="1" applyAlignment="1">
      <alignment horizontal="center" vertical="center" wrapText="1"/>
    </xf>
    <xf numFmtId="2" fontId="3" fillId="0" borderId="4" xfId="58" quotePrefix="1" applyNumberFormat="1" applyFont="1" applyBorder="1" applyAlignment="1">
      <alignment horizontal="left" vertical="center" wrapText="1" indent="2"/>
    </xf>
    <xf numFmtId="0" fontId="3" fillId="0" borderId="0" xfId="0" applyFont="1" applyAlignment="1">
      <alignment horizontal="left"/>
    </xf>
    <xf numFmtId="0" fontId="15" fillId="5" borderId="4" xfId="10" applyFont="1" applyFill="1" applyBorder="1" applyAlignment="1">
      <alignment horizontal="center" vertical="center"/>
    </xf>
    <xf numFmtId="0" fontId="16" fillId="0" borderId="0" xfId="14" applyFont="1" applyAlignment="1">
      <alignment horizontal="left" vertical="center" wrapText="1"/>
    </xf>
    <xf numFmtId="0" fontId="15" fillId="5" borderId="4" xfId="14" applyFont="1" applyFill="1" applyBorder="1" applyAlignment="1">
      <alignment horizontal="center" vertical="center" wrapText="1"/>
    </xf>
    <xf numFmtId="0" fontId="16" fillId="5" borderId="4" xfId="10" applyFont="1" applyFill="1" applyBorder="1" applyAlignment="1">
      <alignment horizontal="center" vertical="center" wrapText="1"/>
    </xf>
    <xf numFmtId="43" fontId="15" fillId="7" borderId="4" xfId="59" applyFont="1" applyFill="1" applyBorder="1" applyAlignment="1">
      <alignment horizontal="center" vertical="center" wrapText="1"/>
    </xf>
    <xf numFmtId="0" fontId="15" fillId="7" borderId="4" xfId="14" applyFont="1" applyFill="1" applyBorder="1" applyAlignment="1">
      <alignment horizontal="center" vertical="center" wrapText="1"/>
    </xf>
    <xf numFmtId="0" fontId="15" fillId="5" borderId="4" xfId="14" applyFont="1" applyFill="1" applyBorder="1" applyAlignment="1">
      <alignment horizontal="center" vertical="center"/>
    </xf>
    <xf numFmtId="0" fontId="15" fillId="5" borderId="5" xfId="10" applyFont="1" applyFill="1" applyBorder="1" applyAlignment="1">
      <alignment horizontal="center" vertical="center" wrapText="1"/>
    </xf>
    <xf numFmtId="0" fontId="15" fillId="5" borderId="6" xfId="10" applyFont="1" applyFill="1" applyBorder="1" applyAlignment="1">
      <alignment horizontal="center" vertical="center" wrapText="1"/>
    </xf>
    <xf numFmtId="0" fontId="15" fillId="5" borderId="4" xfId="10" applyFont="1" applyFill="1" applyBorder="1" applyAlignment="1">
      <alignment horizontal="center" vertical="center" wrapText="1"/>
    </xf>
    <xf numFmtId="0" fontId="15" fillId="7" borderId="5" xfId="14" applyFont="1" applyFill="1" applyBorder="1" applyAlignment="1">
      <alignment horizontal="center" vertical="center" wrapText="1"/>
    </xf>
    <xf numFmtId="0" fontId="15" fillId="7" borderId="7" xfId="14" applyFont="1" applyFill="1" applyBorder="1" applyAlignment="1">
      <alignment horizontal="center" vertical="center" wrapText="1"/>
    </xf>
    <xf numFmtId="0" fontId="16" fillId="5" borderId="6" xfId="10" applyFont="1" applyFill="1" applyBorder="1" applyAlignment="1">
      <alignment horizontal="center" vertical="center" wrapText="1"/>
    </xf>
    <xf numFmtId="0" fontId="15" fillId="7" borderId="4" xfId="14" applyFont="1" applyFill="1" applyBorder="1" applyAlignment="1">
      <alignment horizontal="center" vertical="center"/>
    </xf>
    <xf numFmtId="0" fontId="16" fillId="5" borderId="4" xfId="10" applyFont="1" applyFill="1" applyBorder="1" applyAlignment="1">
      <alignment horizontal="center" vertical="center"/>
    </xf>
    <xf numFmtId="0" fontId="15" fillId="5" borderId="9" xfId="14" applyFont="1" applyFill="1" applyBorder="1" applyAlignment="1">
      <alignment horizontal="center" vertical="center" wrapText="1"/>
    </xf>
    <xf numFmtId="0" fontId="15" fillId="5" borderId="3" xfId="14" applyFont="1" applyFill="1" applyBorder="1" applyAlignment="1">
      <alignment horizontal="center" vertical="center" wrapText="1"/>
    </xf>
    <xf numFmtId="0" fontId="15" fillId="5" borderId="7" xfId="10" applyFont="1" applyFill="1" applyBorder="1" applyAlignment="1">
      <alignment horizontal="center" vertical="center" wrapText="1"/>
    </xf>
    <xf numFmtId="0" fontId="15" fillId="5" borderId="9" xfId="10" applyFont="1" applyFill="1" applyBorder="1" applyAlignment="1">
      <alignment horizontal="center" vertical="center" wrapText="1"/>
    </xf>
    <xf numFmtId="0" fontId="15" fillId="5" borderId="3" xfId="10" applyFont="1" applyFill="1" applyBorder="1" applyAlignment="1">
      <alignment horizontal="center" vertical="center" wrapText="1"/>
    </xf>
    <xf numFmtId="0" fontId="15" fillId="5" borderId="8" xfId="10" applyFont="1" applyFill="1" applyBorder="1" applyAlignment="1">
      <alignment horizontal="center" vertical="center" wrapText="1"/>
    </xf>
    <xf numFmtId="0" fontId="15" fillId="5" borderId="11" xfId="10" applyFont="1" applyFill="1" applyBorder="1" applyAlignment="1">
      <alignment horizontal="center" vertical="center" wrapText="1"/>
    </xf>
    <xf numFmtId="0" fontId="15" fillId="5" borderId="10" xfId="10" applyFont="1" applyFill="1" applyBorder="1" applyAlignment="1">
      <alignment horizontal="center" vertical="center" wrapText="1"/>
    </xf>
    <xf numFmtId="0" fontId="15" fillId="5" borderId="12" xfId="1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7" borderId="6" xfId="14" applyFont="1" applyFill="1" applyBorder="1" applyAlignment="1">
      <alignment horizontal="center" vertical="center" wrapText="1"/>
    </xf>
    <xf numFmtId="0" fontId="15" fillId="7" borderId="4" xfId="10" applyFont="1" applyFill="1" applyBorder="1" applyAlignment="1">
      <alignment horizontal="center" vertical="center" wrapText="1"/>
    </xf>
    <xf numFmtId="0" fontId="16" fillId="7" borderId="4" xfId="10" applyFont="1" applyFill="1" applyBorder="1" applyAlignment="1">
      <alignment horizontal="center" vertical="center" wrapText="1"/>
    </xf>
    <xf numFmtId="0" fontId="16" fillId="7" borderId="4" xfId="10" applyFont="1" applyFill="1" applyBorder="1" applyAlignment="1">
      <alignment horizontal="center" vertical="center"/>
    </xf>
    <xf numFmtId="0" fontId="20" fillId="10" borderId="9" xfId="0" applyFont="1" applyFill="1" applyBorder="1" applyAlignment="1">
      <alignment horizontal="center"/>
    </xf>
    <xf numFmtId="0" fontId="20" fillId="10" borderId="3" xfId="0" applyFont="1" applyFill="1" applyBorder="1" applyAlignment="1">
      <alignment horizontal="center"/>
    </xf>
    <xf numFmtId="0" fontId="20" fillId="10" borderId="8" xfId="0" applyFont="1" applyFill="1" applyBorder="1" applyAlignment="1">
      <alignment horizontal="center"/>
    </xf>
    <xf numFmtId="0" fontId="20" fillId="11" borderId="5" xfId="58" applyFont="1" applyFill="1" applyBorder="1" applyAlignment="1">
      <alignment horizontal="center" vertical="center" wrapText="1"/>
    </xf>
    <xf numFmtId="0" fontId="20" fillId="11" borderId="6" xfId="58" applyFont="1" applyFill="1" applyBorder="1" applyAlignment="1">
      <alignment horizontal="center" vertical="center" wrapText="1"/>
    </xf>
    <xf numFmtId="0" fontId="20" fillId="11" borderId="9" xfId="58" applyFont="1" applyFill="1" applyBorder="1" applyAlignment="1">
      <alignment horizontal="center" vertical="center" wrapText="1"/>
    </xf>
    <xf numFmtId="0" fontId="20" fillId="11" borderId="3" xfId="58" applyFont="1" applyFill="1" applyBorder="1" applyAlignment="1">
      <alignment horizontal="center" vertical="center" wrapText="1"/>
    </xf>
    <xf numFmtId="0" fontId="20" fillId="11" borderId="8" xfId="58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20" fillId="11" borderId="4" xfId="58" applyFont="1" applyFill="1" applyBorder="1" applyAlignment="1">
      <alignment horizontal="center" vertical="center" wrapText="1"/>
    </xf>
    <xf numFmtId="0" fontId="20" fillId="11" borderId="9" xfId="58" applyFont="1" applyFill="1" applyBorder="1" applyAlignment="1">
      <alignment horizontal="center"/>
    </xf>
    <xf numFmtId="0" fontId="20" fillId="11" borderId="3" xfId="58" applyFont="1" applyFill="1" applyBorder="1" applyAlignment="1">
      <alignment horizontal="center"/>
    </xf>
    <xf numFmtId="0" fontId="20" fillId="11" borderId="8" xfId="58" applyFont="1" applyFill="1" applyBorder="1" applyAlignment="1">
      <alignment horizont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left" vertical="center" wrapText="1"/>
    </xf>
    <xf numFmtId="43" fontId="3" fillId="0" borderId="19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43" fontId="3" fillId="0" borderId="4" xfId="64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20" fillId="10" borderId="4" xfId="58" applyFont="1" applyFill="1" applyBorder="1" applyAlignment="1">
      <alignment horizontal="center" vertical="center" wrapText="1"/>
    </xf>
    <xf numFmtId="0" fontId="20" fillId="10" borderId="9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43" fontId="3" fillId="0" borderId="4" xfId="59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3" fontId="3" fillId="0" borderId="5" xfId="64" applyFont="1" applyFill="1" applyBorder="1" applyAlignment="1">
      <alignment horizontal="center" vertical="center" wrapText="1"/>
    </xf>
    <xf numFmtId="43" fontId="3" fillId="0" borderId="7" xfId="64" applyFont="1" applyFill="1" applyBorder="1" applyAlignment="1">
      <alignment horizontal="center" vertical="center" wrapText="1"/>
    </xf>
    <xf numFmtId="43" fontId="3" fillId="0" borderId="6" xfId="64" applyFont="1" applyFill="1" applyBorder="1" applyAlignment="1">
      <alignment horizontal="center" vertical="center" wrapText="1"/>
    </xf>
    <xf numFmtId="43" fontId="3" fillId="0" borderId="19" xfId="0" applyNumberFormat="1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43" fontId="3" fillId="0" borderId="4" xfId="0" applyNumberFormat="1" applyFont="1" applyBorder="1" applyAlignment="1">
      <alignment horizontal="center" vertical="center" wrapText="1"/>
    </xf>
    <xf numFmtId="0" fontId="3" fillId="0" borderId="5" xfId="14" applyFont="1" applyBorder="1" applyAlignment="1">
      <alignment horizontal="center" vertical="center"/>
    </xf>
    <xf numFmtId="0" fontId="3" fillId="0" borderId="7" xfId="14" applyFont="1" applyBorder="1" applyAlignment="1">
      <alignment horizontal="center" vertical="center"/>
    </xf>
    <xf numFmtId="0" fontId="3" fillId="0" borderId="6" xfId="14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0" fillId="10" borderId="4" xfId="58" applyFont="1" applyFill="1" applyBorder="1" applyAlignment="1">
      <alignment horizontal="center"/>
    </xf>
    <xf numFmtId="0" fontId="20" fillId="10" borderId="4" xfId="14" applyFont="1" applyFill="1" applyBorder="1" applyAlignment="1">
      <alignment horizontal="center" vertical="center" wrapText="1"/>
    </xf>
    <xf numFmtId="0" fontId="20" fillId="10" borderId="9" xfId="14" applyFont="1" applyFill="1" applyBorder="1" applyAlignment="1">
      <alignment horizontal="center" vertical="center" wrapText="1"/>
    </xf>
    <xf numFmtId="0" fontId="20" fillId="10" borderId="3" xfId="14" applyFont="1" applyFill="1" applyBorder="1" applyAlignment="1">
      <alignment horizontal="center" vertical="center" wrapText="1"/>
    </xf>
    <xf numFmtId="0" fontId="20" fillId="10" borderId="8" xfId="14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0" fillId="10" borderId="9" xfId="58" applyFont="1" applyFill="1" applyBorder="1" applyAlignment="1">
      <alignment horizontal="center"/>
    </xf>
    <xf numFmtId="0" fontId="20" fillId="10" borderId="3" xfId="58" applyFont="1" applyFill="1" applyBorder="1" applyAlignment="1">
      <alignment horizontal="center"/>
    </xf>
    <xf numFmtId="0" fontId="20" fillId="10" borderId="8" xfId="58" applyFont="1" applyFill="1" applyBorder="1" applyAlignment="1">
      <alignment horizontal="center"/>
    </xf>
    <xf numFmtId="0" fontId="20" fillId="10" borderId="4" xfId="14" applyFont="1" applyFill="1" applyBorder="1" applyAlignment="1">
      <alignment horizontal="left" vertical="center" wrapText="1"/>
    </xf>
    <xf numFmtId="0" fontId="20" fillId="10" borderId="5" xfId="57" applyFont="1" applyFill="1" applyBorder="1" applyAlignment="1">
      <alignment horizontal="center" vertical="center" wrapText="1"/>
    </xf>
    <xf numFmtId="0" fontId="20" fillId="10" borderId="6" xfId="57" applyFont="1" applyFill="1" applyBorder="1" applyAlignment="1">
      <alignment horizontal="center" vertical="center" wrapText="1"/>
    </xf>
    <xf numFmtId="0" fontId="20" fillId="10" borderId="5" xfId="57" applyFont="1" applyFill="1" applyBorder="1" applyAlignment="1">
      <alignment horizontal="left" vertical="center" wrapText="1"/>
    </xf>
    <xf numFmtId="0" fontId="20" fillId="10" borderId="6" xfId="57" applyFont="1" applyFill="1" applyBorder="1" applyAlignment="1">
      <alignment horizontal="left" vertical="center" wrapText="1"/>
    </xf>
    <xf numFmtId="0" fontId="20" fillId="10" borderId="9" xfId="57" applyFont="1" applyFill="1" applyBorder="1" applyAlignment="1">
      <alignment horizontal="center" vertical="center" wrapText="1"/>
    </xf>
    <xf numFmtId="0" fontId="20" fillId="10" borderId="3" xfId="57" applyFont="1" applyFill="1" applyBorder="1" applyAlignment="1">
      <alignment horizontal="center" vertical="center" wrapText="1"/>
    </xf>
    <xf numFmtId="0" fontId="20" fillId="10" borderId="8" xfId="57" applyFont="1" applyFill="1" applyBorder="1" applyAlignment="1">
      <alignment horizontal="center" vertical="center" wrapText="1"/>
    </xf>
    <xf numFmtId="43" fontId="15" fillId="5" borderId="4" xfId="59" applyFont="1" applyFill="1" applyBorder="1" applyAlignment="1">
      <alignment horizontal="center" vertical="center" wrapText="1"/>
    </xf>
    <xf numFmtId="43" fontId="15" fillId="5" borderId="4" xfId="59" applyFont="1" applyFill="1" applyBorder="1" applyAlignment="1">
      <alignment horizontal="center" vertical="center"/>
    </xf>
    <xf numFmtId="43" fontId="15" fillId="5" borderId="9" xfId="59" applyFont="1" applyFill="1" applyBorder="1" applyAlignment="1">
      <alignment horizontal="center" vertical="center" wrapText="1"/>
    </xf>
    <xf numFmtId="43" fontId="15" fillId="5" borderId="3" xfId="59" applyFont="1" applyFill="1" applyBorder="1" applyAlignment="1">
      <alignment horizontal="center" vertical="center" wrapText="1"/>
    </xf>
    <xf numFmtId="43" fontId="15" fillId="5" borderId="8" xfId="59" applyFont="1" applyFill="1" applyBorder="1" applyAlignment="1">
      <alignment horizontal="center" vertical="center" wrapText="1"/>
    </xf>
    <xf numFmtId="43" fontId="15" fillId="5" borderId="5" xfId="59" applyFont="1" applyFill="1" applyBorder="1" applyAlignment="1">
      <alignment horizontal="center" vertical="center" wrapText="1"/>
    </xf>
    <xf numFmtId="43" fontId="15" fillId="5" borderId="7" xfId="59" applyFont="1" applyFill="1" applyBorder="1" applyAlignment="1">
      <alignment horizontal="center" vertical="center" wrapText="1"/>
    </xf>
    <xf numFmtId="43" fontId="15" fillId="5" borderId="6" xfId="59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</cellXfs>
  <cellStyles count="66">
    <cellStyle name="Body" xfId="1"/>
    <cellStyle name="Comma" xfId="59" builtinId="3"/>
    <cellStyle name="Comma  - Style1" xfId="2"/>
    <cellStyle name="Comma 11 2" xfId="21"/>
    <cellStyle name="Comma 2" xfId="29"/>
    <cellStyle name="Comma 2 2" xfId="30"/>
    <cellStyle name="Comma 2 3" xfId="31"/>
    <cellStyle name="Comma 2 7" xfId="62"/>
    <cellStyle name="Comma 3" xfId="32"/>
    <cellStyle name="Comma 4" xfId="33"/>
    <cellStyle name="Comma 5" xfId="34"/>
    <cellStyle name="Comma 6" xfId="25"/>
    <cellStyle name="Comma 6 2" xfId="28"/>
    <cellStyle name="Comma 6 3" xfId="53"/>
    <cellStyle name="Comma 6 4" xfId="54"/>
    <cellStyle name="Comma 7" xfId="35"/>
    <cellStyle name="Comma 8" xfId="64"/>
    <cellStyle name="Comma 8 2" xfId="65"/>
    <cellStyle name="Curren - Style2" xfId="3"/>
    <cellStyle name="Grey" xfId="4"/>
    <cellStyle name="Header1" xfId="5"/>
    <cellStyle name="Header2" xfId="6"/>
    <cellStyle name="Input [yellow]" xfId="7"/>
    <cellStyle name="no dec" xfId="8"/>
    <cellStyle name="Normal" xfId="0" builtinId="0"/>
    <cellStyle name="Normal - Style1" xfId="9"/>
    <cellStyle name="Normal 12" xfId="61"/>
    <cellStyle name="Normal 15" xfId="20"/>
    <cellStyle name="Normal 2" xfId="10"/>
    <cellStyle name="Normal 2 2" xfId="11"/>
    <cellStyle name="Normal 2 2 2" xfId="36"/>
    <cellStyle name="Normal 2 2_Working APR 2007-08 Mahagenco_Bhushan_1.3" xfId="37"/>
    <cellStyle name="Normal 2 3" xfId="12"/>
    <cellStyle name="Normal 2 4" xfId="24"/>
    <cellStyle name="Normal 2 5" xfId="58"/>
    <cellStyle name="Normal 2_ARR FINAL" xfId="38"/>
    <cellStyle name="Normal 3" xfId="13"/>
    <cellStyle name="Normal 3 2" xfId="27"/>
    <cellStyle name="Normal 39" xfId="39"/>
    <cellStyle name="Normal 4" xfId="23"/>
    <cellStyle name="Normal 5" xfId="40"/>
    <cellStyle name="Normal 5 2" xfId="41"/>
    <cellStyle name="Normal 6" xfId="42"/>
    <cellStyle name="Normal 7" xfId="43"/>
    <cellStyle name="Normal 8" xfId="55"/>
    <cellStyle name="Normal 9" xfId="56"/>
    <cellStyle name="Normal_FORMATS 5 YEAR ALOKE 2" xfId="14"/>
    <cellStyle name="Normal_FORMATS 5 YEAR ALOKE 2 2" xfId="57"/>
    <cellStyle name="Normal_FORMATS 5 YEAR ALOKE 3 2" xfId="15"/>
    <cellStyle name="Percent" xfId="60" builtinId="5"/>
    <cellStyle name="Percent [0]_#6 Temps &amp; Contractors" xfId="16"/>
    <cellStyle name="Percent [2]" xfId="17"/>
    <cellStyle name="Percent 2" xfId="26"/>
    <cellStyle name="Percent 2 2" xfId="44"/>
    <cellStyle name="Percent 2 3" xfId="63"/>
    <cellStyle name="Percent 3" xfId="45"/>
    <cellStyle name="Percent 3 2" xfId="46"/>
    <cellStyle name="Percent 4" xfId="47"/>
    <cellStyle name="Percent 41" xfId="22"/>
    <cellStyle name="Percent 5" xfId="48"/>
    <cellStyle name="Percent 5 2" xfId="49"/>
    <cellStyle name="Percent 5 3" xfId="50"/>
    <cellStyle name="Percent 6" xfId="51"/>
    <cellStyle name="Percent 6 2" xfId="52"/>
    <cellStyle name="Style 1" xfId="18"/>
    <cellStyle name="Style 2" xfId="19"/>
  </cellStyles>
  <dxfs count="0"/>
  <tableStyles count="0" defaultTableStyle="TableStyleMedium9" defaultPivotStyle="PivotStyleLight16"/>
  <colors>
    <mruColors>
      <color rgb="FFFFFF99"/>
      <color rgb="FFFFE6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4"/>
  <sheetViews>
    <sheetView workbookViewId="0"/>
  </sheetViews>
  <sheetFormatPr defaultColWidth="9.28515625" defaultRowHeight="11.25"/>
  <cols>
    <col min="1" max="1" width="6" style="1" bestFit="1" customWidth="1"/>
    <col min="2" max="2" width="39.7109375" style="1" bestFit="1" customWidth="1"/>
    <col min="3" max="5" width="10.42578125" style="1" bestFit="1" customWidth="1"/>
    <col min="6" max="6" width="10.5703125" style="1" bestFit="1" customWidth="1"/>
    <col min="7" max="11" width="10" style="1" bestFit="1" customWidth="1"/>
    <col min="12" max="12" width="7.42578125" style="1" bestFit="1" customWidth="1"/>
    <col min="13" max="16384" width="9.28515625" style="1"/>
  </cols>
  <sheetData>
    <row r="2" spans="1:12" ht="15" customHeight="1">
      <c r="A2" s="167" t="s">
        <v>119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14.25" customHeight="1">
      <c r="A3" s="169" t="s">
        <v>56</v>
      </c>
      <c r="B3" s="169" t="s">
        <v>0</v>
      </c>
      <c r="C3" s="171" t="s">
        <v>114</v>
      </c>
      <c r="D3" s="171"/>
      <c r="E3" s="171"/>
      <c r="F3" s="10" t="s">
        <v>103</v>
      </c>
      <c r="G3" s="169" t="s">
        <v>77</v>
      </c>
      <c r="H3" s="169"/>
      <c r="I3" s="169"/>
      <c r="J3" s="169"/>
      <c r="K3" s="169"/>
      <c r="L3" s="172" t="s">
        <v>16</v>
      </c>
    </row>
    <row r="4" spans="1:12">
      <c r="A4" s="169"/>
      <c r="B4" s="169"/>
      <c r="C4" s="25" t="s">
        <v>111</v>
      </c>
      <c r="D4" s="25" t="s">
        <v>112</v>
      </c>
      <c r="E4" s="25" t="s">
        <v>108</v>
      </c>
      <c r="F4" s="53" t="s">
        <v>107</v>
      </c>
      <c r="G4" s="9" t="s">
        <v>104</v>
      </c>
      <c r="H4" s="9" t="s">
        <v>105</v>
      </c>
      <c r="I4" s="9" t="s">
        <v>106</v>
      </c>
      <c r="J4" s="9" t="s">
        <v>109</v>
      </c>
      <c r="K4" s="9" t="s">
        <v>110</v>
      </c>
      <c r="L4" s="172"/>
    </row>
    <row r="5" spans="1:12">
      <c r="A5" s="170"/>
      <c r="B5" s="170"/>
      <c r="C5" s="23" t="s">
        <v>113</v>
      </c>
      <c r="D5" s="23" t="s">
        <v>113</v>
      </c>
      <c r="E5" s="23" t="s">
        <v>113</v>
      </c>
      <c r="F5" s="6" t="s">
        <v>76</v>
      </c>
      <c r="G5" s="10" t="s">
        <v>34</v>
      </c>
      <c r="H5" s="10" t="s">
        <v>34</v>
      </c>
      <c r="I5" s="9" t="s">
        <v>34</v>
      </c>
      <c r="J5" s="10" t="s">
        <v>34</v>
      </c>
      <c r="K5" s="10" t="s">
        <v>34</v>
      </c>
      <c r="L5" s="172"/>
    </row>
    <row r="6" spans="1:12">
      <c r="A6" s="29">
        <v>1</v>
      </c>
      <c r="B6" s="52" t="s">
        <v>69</v>
      </c>
      <c r="C6" s="4"/>
      <c r="D6" s="54"/>
      <c r="E6" s="54"/>
      <c r="F6" s="55"/>
      <c r="G6" s="55"/>
      <c r="H6" s="55"/>
      <c r="I6" s="55"/>
      <c r="J6" s="55"/>
      <c r="K6" s="55"/>
      <c r="L6" s="21"/>
    </row>
    <row r="7" spans="1:12">
      <c r="A7" s="29">
        <f t="shared" ref="A7:A12" si="0">A6+1</f>
        <v>2</v>
      </c>
      <c r="B7" s="52" t="s">
        <v>70</v>
      </c>
      <c r="C7" s="4"/>
      <c r="D7" s="54"/>
      <c r="E7" s="54"/>
      <c r="F7" s="56" t="e">
        <f>#REF!</f>
        <v>#REF!</v>
      </c>
      <c r="G7" s="56" t="e">
        <f>#REF!</f>
        <v>#REF!</v>
      </c>
      <c r="H7" s="56" t="e">
        <f>#REF!</f>
        <v>#REF!</v>
      </c>
      <c r="I7" s="56" t="e">
        <f>#REF!</f>
        <v>#REF!</v>
      </c>
      <c r="J7" s="56" t="e">
        <f>#REF!</f>
        <v>#REF!</v>
      </c>
      <c r="K7" s="56" t="e">
        <f>#REF!</f>
        <v>#REF!</v>
      </c>
      <c r="L7" s="21"/>
    </row>
    <row r="8" spans="1:12" ht="22.5">
      <c r="A8" s="29">
        <f t="shared" si="0"/>
        <v>3</v>
      </c>
      <c r="B8" s="52" t="s">
        <v>71</v>
      </c>
      <c r="C8" s="4"/>
      <c r="D8" s="54"/>
      <c r="E8" s="54"/>
      <c r="F8" s="57">
        <f>IFERROR(F6/F7,0)</f>
        <v>0</v>
      </c>
      <c r="G8" s="57">
        <f t="shared" ref="G8:K8" si="1">IFERROR(G6/G7,0)</f>
        <v>0</v>
      </c>
      <c r="H8" s="57">
        <f t="shared" si="1"/>
        <v>0</v>
      </c>
      <c r="I8" s="57">
        <f t="shared" si="1"/>
        <v>0</v>
      </c>
      <c r="J8" s="57">
        <f t="shared" si="1"/>
        <v>0</v>
      </c>
      <c r="K8" s="57">
        <f t="shared" si="1"/>
        <v>0</v>
      </c>
      <c r="L8" s="21"/>
    </row>
    <row r="9" spans="1:12">
      <c r="A9" s="29">
        <f t="shared" si="0"/>
        <v>4</v>
      </c>
      <c r="B9" s="52" t="s">
        <v>72</v>
      </c>
      <c r="C9" s="4"/>
      <c r="D9" s="54"/>
      <c r="E9" s="54"/>
      <c r="F9" s="55"/>
      <c r="G9" s="55"/>
      <c r="H9" s="55"/>
      <c r="I9" s="55"/>
      <c r="J9" s="55"/>
      <c r="K9" s="55"/>
      <c r="L9" s="21"/>
    </row>
    <row r="10" spans="1:12">
      <c r="A10" s="29">
        <f t="shared" si="0"/>
        <v>5</v>
      </c>
      <c r="B10" s="52" t="s">
        <v>73</v>
      </c>
      <c r="C10" s="4"/>
      <c r="D10" s="54"/>
      <c r="E10" s="54"/>
      <c r="F10" s="55"/>
      <c r="G10" s="55"/>
      <c r="H10" s="55"/>
      <c r="I10" s="55"/>
      <c r="J10" s="55"/>
      <c r="K10" s="55"/>
      <c r="L10" s="21"/>
    </row>
    <row r="11" spans="1:12">
      <c r="A11" s="29">
        <f t="shared" si="0"/>
        <v>6</v>
      </c>
      <c r="B11" s="52" t="s">
        <v>74</v>
      </c>
      <c r="C11" s="4"/>
      <c r="D11" s="54"/>
      <c r="E11" s="54"/>
      <c r="F11" s="58">
        <f>F6+F9-F10</f>
        <v>0</v>
      </c>
      <c r="G11" s="58">
        <f t="shared" ref="G11:K11" si="2">G6+G9-G10</f>
        <v>0</v>
      </c>
      <c r="H11" s="58">
        <f t="shared" si="2"/>
        <v>0</v>
      </c>
      <c r="I11" s="58">
        <f t="shared" si="2"/>
        <v>0</v>
      </c>
      <c r="J11" s="58">
        <f t="shared" si="2"/>
        <v>0</v>
      </c>
      <c r="K11" s="58">
        <f t="shared" si="2"/>
        <v>0</v>
      </c>
      <c r="L11" s="21"/>
    </row>
    <row r="12" spans="1:12" ht="22.5">
      <c r="A12" s="29">
        <f t="shared" si="0"/>
        <v>7</v>
      </c>
      <c r="B12" s="52" t="s">
        <v>75</v>
      </c>
      <c r="C12" s="4"/>
      <c r="D12" s="54"/>
      <c r="E12" s="54"/>
      <c r="F12" s="57">
        <f>IFERROR(F11/F7,0)</f>
        <v>0</v>
      </c>
      <c r="G12" s="57">
        <f t="shared" ref="G12:K12" si="3">IFERROR(G11/G7,0)</f>
        <v>0</v>
      </c>
      <c r="H12" s="57">
        <f t="shared" si="3"/>
        <v>0</v>
      </c>
      <c r="I12" s="57">
        <f t="shared" si="3"/>
        <v>0</v>
      </c>
      <c r="J12" s="57">
        <f t="shared" si="3"/>
        <v>0</v>
      </c>
      <c r="K12" s="57">
        <f t="shared" si="3"/>
        <v>0</v>
      </c>
      <c r="L12" s="21"/>
    </row>
    <row r="13" spans="1:12">
      <c r="A13" s="20"/>
      <c r="B13" s="59"/>
    </row>
    <row r="14" spans="1:12">
      <c r="A14" s="22"/>
      <c r="B14" s="168"/>
      <c r="C14" s="168"/>
      <c r="D14" s="168"/>
      <c r="E14" s="168"/>
      <c r="F14" s="13"/>
      <c r="G14" s="13"/>
      <c r="H14" s="13"/>
      <c r="I14" s="13"/>
      <c r="J14" s="13"/>
      <c r="K14" s="13"/>
      <c r="L14" s="13"/>
    </row>
  </sheetData>
  <mergeCells count="7">
    <mergeCell ref="A2:L2"/>
    <mergeCell ref="B14:E14"/>
    <mergeCell ref="A3:A5"/>
    <mergeCell ref="B3:B5"/>
    <mergeCell ref="C3:E3"/>
    <mergeCell ref="G3:K3"/>
    <mergeCell ref="L3:L5"/>
  </mergeCells>
  <pageMargins left="0.28000000000000003" right="0.2" top="0.84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187"/>
  <sheetViews>
    <sheetView workbookViewId="0"/>
  </sheetViews>
  <sheetFormatPr defaultColWidth="9.28515625" defaultRowHeight="11.25"/>
  <cols>
    <col min="1" max="1" width="12.42578125" style="1" bestFit="1" customWidth="1"/>
    <col min="2" max="2" width="15.28515625" style="1" bestFit="1" customWidth="1"/>
    <col min="3" max="3" width="12.5703125" style="1" bestFit="1" customWidth="1"/>
    <col min="4" max="4" width="13.7109375" style="1" bestFit="1" customWidth="1"/>
    <col min="5" max="5" width="14.7109375" style="1" customWidth="1"/>
    <col min="6" max="6" width="13.5703125" style="1" bestFit="1" customWidth="1"/>
    <col min="7" max="7" width="14.7109375" style="1" customWidth="1"/>
    <col min="8" max="8" width="10.28515625" style="1" bestFit="1" customWidth="1"/>
    <col min="9" max="11" width="10" style="1" bestFit="1" customWidth="1"/>
    <col min="12" max="12" width="14.28515625" style="1" bestFit="1" customWidth="1"/>
    <col min="13" max="27" width="10" style="1" bestFit="1" customWidth="1"/>
    <col min="28" max="16384" width="9.28515625" style="1"/>
  </cols>
  <sheetData>
    <row r="2" spans="1:13">
      <c r="A2" s="167" t="s">
        <v>115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>
      <c r="A4" s="173" t="s">
        <v>117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3" ht="12.75" customHeight="1">
      <c r="A5" s="177" t="s">
        <v>56</v>
      </c>
      <c r="B5" s="180" t="s">
        <v>0</v>
      </c>
      <c r="C5" s="171" t="s">
        <v>114</v>
      </c>
      <c r="D5" s="171"/>
      <c r="E5" s="171"/>
      <c r="F5" s="10" t="s">
        <v>103</v>
      </c>
      <c r="G5" s="182" t="s">
        <v>77</v>
      </c>
      <c r="H5" s="183"/>
      <c r="I5" s="183"/>
      <c r="J5" s="183"/>
      <c r="K5" s="183"/>
      <c r="L5" s="172" t="s">
        <v>16</v>
      </c>
    </row>
    <row r="6" spans="1:13">
      <c r="A6" s="178"/>
      <c r="B6" s="180"/>
      <c r="C6" s="25" t="s">
        <v>111</v>
      </c>
      <c r="D6" s="25" t="s">
        <v>112</v>
      </c>
      <c r="E6" s="25" t="s">
        <v>108</v>
      </c>
      <c r="F6" s="8" t="s">
        <v>107</v>
      </c>
      <c r="G6" s="9" t="s">
        <v>104</v>
      </c>
      <c r="H6" s="9" t="s">
        <v>105</v>
      </c>
      <c r="I6" s="9" t="s">
        <v>106</v>
      </c>
      <c r="J6" s="9" t="s">
        <v>109</v>
      </c>
      <c r="K6" s="9" t="s">
        <v>110</v>
      </c>
      <c r="L6" s="172"/>
    </row>
    <row r="7" spans="1:13">
      <c r="A7" s="179"/>
      <c r="B7" s="181"/>
      <c r="C7" s="23" t="s">
        <v>113</v>
      </c>
      <c r="D7" s="23" t="s">
        <v>113</v>
      </c>
      <c r="E7" s="23" t="s">
        <v>113</v>
      </c>
      <c r="F7" s="6" t="s">
        <v>76</v>
      </c>
      <c r="G7" s="10" t="s">
        <v>34</v>
      </c>
      <c r="H7" s="10" t="s">
        <v>34</v>
      </c>
      <c r="I7" s="10" t="s">
        <v>34</v>
      </c>
      <c r="J7" s="10" t="s">
        <v>34</v>
      </c>
      <c r="K7" s="10" t="s">
        <v>34</v>
      </c>
      <c r="L7" s="170"/>
    </row>
    <row r="8" spans="1:13">
      <c r="A8" s="35">
        <v>1</v>
      </c>
      <c r="B8" s="16" t="s">
        <v>22</v>
      </c>
      <c r="C8" s="15"/>
      <c r="D8" s="16"/>
      <c r="E8" s="16"/>
      <c r="F8" s="16"/>
      <c r="G8" s="36"/>
      <c r="H8" s="36"/>
      <c r="I8" s="36"/>
      <c r="J8" s="36"/>
      <c r="K8" s="36"/>
      <c r="L8" s="36"/>
    </row>
    <row r="9" spans="1:13">
      <c r="A9" s="35"/>
      <c r="B9" s="16"/>
      <c r="C9" s="15"/>
      <c r="D9" s="16"/>
      <c r="E9" s="16"/>
      <c r="F9" s="16"/>
      <c r="G9" s="36"/>
      <c r="H9" s="36"/>
      <c r="I9" s="36"/>
      <c r="J9" s="36"/>
      <c r="K9" s="36"/>
      <c r="L9" s="36"/>
    </row>
    <row r="10" spans="1:13">
      <c r="A10" s="35">
        <f>A8+1</f>
        <v>2</v>
      </c>
      <c r="B10" s="37" t="s">
        <v>29</v>
      </c>
      <c r="C10" s="2"/>
      <c r="D10" s="37"/>
      <c r="E10" s="2"/>
      <c r="F10" s="3" t="e">
        <f>#REF!</f>
        <v>#REF!</v>
      </c>
      <c r="G10" s="38" t="e">
        <f>#REF!</f>
        <v>#REF!</v>
      </c>
      <c r="H10" s="38" t="e">
        <f>#REF!</f>
        <v>#REF!</v>
      </c>
      <c r="I10" s="38" t="e">
        <f>#REF!</f>
        <v>#REF!</v>
      </c>
      <c r="J10" s="38" t="e">
        <f>#REF!</f>
        <v>#REF!</v>
      </c>
      <c r="K10" s="38" t="e">
        <f>#REF!</f>
        <v>#REF!</v>
      </c>
      <c r="L10" s="37"/>
    </row>
    <row r="11" spans="1:13">
      <c r="A11" s="35">
        <f>A10+1</f>
        <v>3</v>
      </c>
      <c r="B11" s="37" t="s">
        <v>57</v>
      </c>
      <c r="C11" s="2"/>
      <c r="D11" s="37"/>
      <c r="E11" s="2"/>
      <c r="F11" s="2"/>
      <c r="G11" s="37"/>
      <c r="H11" s="37"/>
      <c r="I11" s="37"/>
      <c r="J11" s="37"/>
      <c r="K11" s="37"/>
      <c r="L11" s="37"/>
    </row>
    <row r="12" spans="1:13">
      <c r="A12" s="35">
        <f>A11+1</f>
        <v>4</v>
      </c>
      <c r="B12" s="37" t="s">
        <v>58</v>
      </c>
      <c r="C12" s="2"/>
      <c r="D12" s="37"/>
      <c r="E12" s="2"/>
      <c r="F12" s="2"/>
      <c r="G12" s="37"/>
      <c r="H12" s="37"/>
      <c r="I12" s="37"/>
      <c r="J12" s="37"/>
      <c r="K12" s="37"/>
      <c r="L12" s="37"/>
    </row>
    <row r="13" spans="1:13">
      <c r="A13" s="19"/>
      <c r="B13" s="39"/>
      <c r="C13" s="27"/>
      <c r="D13" s="40"/>
      <c r="E13" s="40"/>
      <c r="F13" s="40"/>
      <c r="G13" s="40"/>
      <c r="H13" s="28"/>
      <c r="I13" s="28"/>
      <c r="J13" s="28"/>
      <c r="K13" s="28"/>
      <c r="L13" s="28"/>
    </row>
    <row r="14" spans="1:13">
      <c r="A14" s="167" t="s">
        <v>118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42"/>
    </row>
    <row r="15" spans="1:13">
      <c r="A15" s="174" t="s">
        <v>27</v>
      </c>
      <c r="B15" s="174" t="s">
        <v>1</v>
      </c>
      <c r="C15" s="174" t="s">
        <v>6</v>
      </c>
      <c r="D15" s="185" t="s">
        <v>2</v>
      </c>
      <c r="E15" s="186"/>
      <c r="F15" s="187"/>
      <c r="G15" s="185" t="s">
        <v>13</v>
      </c>
      <c r="H15" s="186"/>
      <c r="I15" s="187"/>
      <c r="J15" s="185" t="s">
        <v>26</v>
      </c>
      <c r="K15" s="186"/>
      <c r="L15" s="187"/>
      <c r="M15" s="14"/>
    </row>
    <row r="16" spans="1:13" ht="33.75">
      <c r="A16" s="175"/>
      <c r="B16" s="175"/>
      <c r="C16" s="175"/>
      <c r="D16" s="41" t="s">
        <v>17</v>
      </c>
      <c r="E16" s="41" t="s">
        <v>14</v>
      </c>
      <c r="F16" s="41" t="s">
        <v>12</v>
      </c>
      <c r="G16" s="41" t="s">
        <v>17</v>
      </c>
      <c r="H16" s="41" t="s">
        <v>14</v>
      </c>
      <c r="I16" s="41" t="s">
        <v>12</v>
      </c>
      <c r="J16" s="41" t="s">
        <v>17</v>
      </c>
      <c r="K16" s="41" t="s">
        <v>43</v>
      </c>
      <c r="L16" s="43" t="s">
        <v>44</v>
      </c>
      <c r="M16" s="14"/>
    </row>
    <row r="17" spans="1:13">
      <c r="A17" s="60" t="s">
        <v>111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3">
      <c r="A18" s="37" t="s">
        <v>78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3">
      <c r="A19" s="37" t="s">
        <v>79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3">
      <c r="A20" s="46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3">
      <c r="A21" s="37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3">
      <c r="A22" s="60" t="s">
        <v>112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3">
      <c r="A23" s="37" t="s">
        <v>78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3">
      <c r="A24" s="37" t="s">
        <v>79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3">
      <c r="A25" s="46" t="s">
        <v>32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3">
      <c r="A26" s="37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3">
      <c r="A27" s="64" t="s">
        <v>108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3"/>
      <c r="M27" s="14"/>
    </row>
    <row r="28" spans="1:13">
      <c r="A28" s="37" t="s">
        <v>78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45"/>
      <c r="M28" s="14"/>
    </row>
    <row r="29" spans="1:13">
      <c r="A29" s="37" t="s">
        <v>79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45"/>
      <c r="M29" s="14"/>
    </row>
    <row r="30" spans="1:13">
      <c r="A30" s="46" t="s">
        <v>32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45"/>
      <c r="M30" s="14"/>
    </row>
    <row r="31" spans="1:13">
      <c r="A31" s="3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45"/>
      <c r="M31" s="14"/>
    </row>
    <row r="32" spans="1:13">
      <c r="A32" s="64" t="s">
        <v>107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3"/>
      <c r="M32" s="14"/>
    </row>
    <row r="33" spans="1:13">
      <c r="A33" s="37" t="s">
        <v>78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45"/>
      <c r="M33" s="14"/>
    </row>
    <row r="34" spans="1:13">
      <c r="A34" s="37" t="s">
        <v>79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45"/>
      <c r="M34" s="14"/>
    </row>
    <row r="35" spans="1:13">
      <c r="A35" s="46" t="s">
        <v>32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45"/>
      <c r="M35" s="14"/>
    </row>
    <row r="36" spans="1:13">
      <c r="A36" s="3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45"/>
      <c r="M36" s="14"/>
    </row>
    <row r="37" spans="1:13">
      <c r="A37" s="64" t="s">
        <v>104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3"/>
      <c r="M37" s="14"/>
    </row>
    <row r="38" spans="1:13">
      <c r="A38" s="37" t="s">
        <v>78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45"/>
      <c r="M38" s="14"/>
    </row>
    <row r="39" spans="1:13">
      <c r="A39" s="37" t="s">
        <v>79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45"/>
      <c r="M39" s="14"/>
    </row>
    <row r="40" spans="1:13">
      <c r="A40" s="46" t="s">
        <v>32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45"/>
      <c r="M40" s="14"/>
    </row>
    <row r="41" spans="1:13">
      <c r="A41" s="4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45"/>
      <c r="M41" s="14"/>
    </row>
    <row r="42" spans="1:13">
      <c r="A42" s="64" t="s">
        <v>105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3"/>
      <c r="M42" s="14"/>
    </row>
    <row r="43" spans="1:13">
      <c r="A43" s="37" t="s">
        <v>78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45"/>
      <c r="M43" s="14"/>
    </row>
    <row r="44" spans="1:13">
      <c r="A44" s="37" t="s">
        <v>79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45"/>
      <c r="M44" s="14"/>
    </row>
    <row r="45" spans="1:13">
      <c r="A45" s="46" t="s">
        <v>32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45"/>
      <c r="M45" s="14"/>
    </row>
    <row r="46" spans="1:13">
      <c r="A46" s="4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45"/>
      <c r="M46" s="14"/>
    </row>
    <row r="47" spans="1:13">
      <c r="A47" s="64" t="s">
        <v>106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3"/>
      <c r="M47" s="14"/>
    </row>
    <row r="48" spans="1:13">
      <c r="A48" s="37" t="s">
        <v>78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45"/>
      <c r="M48" s="14"/>
    </row>
    <row r="49" spans="1:13">
      <c r="A49" s="37" t="s">
        <v>79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45"/>
      <c r="M49" s="14"/>
    </row>
    <row r="50" spans="1:13">
      <c r="A50" s="46" t="s">
        <v>32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45"/>
      <c r="M50" s="14"/>
    </row>
    <row r="51" spans="1:13">
      <c r="A51" s="4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45"/>
      <c r="M51" s="14"/>
    </row>
    <row r="52" spans="1:13">
      <c r="A52" s="64" t="s">
        <v>109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3"/>
      <c r="M52" s="14"/>
    </row>
    <row r="53" spans="1:13">
      <c r="A53" s="37" t="s">
        <v>78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45"/>
      <c r="M53" s="14"/>
    </row>
    <row r="54" spans="1:13">
      <c r="A54" s="37" t="s">
        <v>79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45"/>
      <c r="M54" s="14"/>
    </row>
    <row r="55" spans="1:13">
      <c r="A55" s="46" t="s">
        <v>32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45"/>
      <c r="M55" s="14"/>
    </row>
    <row r="56" spans="1:13">
      <c r="A56" s="4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45"/>
      <c r="M56" s="14"/>
    </row>
    <row r="57" spans="1:13">
      <c r="A57" s="64" t="s">
        <v>110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3"/>
      <c r="M57" s="14"/>
    </row>
    <row r="58" spans="1:13">
      <c r="A58" s="37" t="s">
        <v>78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45"/>
      <c r="M58" s="14"/>
    </row>
    <row r="59" spans="1:13">
      <c r="A59" s="37" t="s">
        <v>79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45"/>
      <c r="M59" s="14"/>
    </row>
    <row r="60" spans="1:13">
      <c r="A60" s="46" t="s">
        <v>32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45"/>
      <c r="M60" s="14"/>
    </row>
    <row r="61" spans="1:13">
      <c r="A61" s="4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45"/>
      <c r="M61" s="14"/>
    </row>
    <row r="62" spans="1:13">
      <c r="A62" s="47" t="s">
        <v>5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9"/>
      <c r="M62" s="14"/>
    </row>
    <row r="63" spans="1:1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>
      <c r="A64" s="167" t="s">
        <v>15</v>
      </c>
      <c r="B64" s="167"/>
      <c r="C64" s="167"/>
      <c r="D64" s="167"/>
      <c r="E64" s="167"/>
      <c r="F64" s="167"/>
      <c r="G64" s="167"/>
      <c r="H64" s="167"/>
      <c r="M64" s="14"/>
    </row>
    <row r="65" spans="1:13">
      <c r="A65" s="174" t="s">
        <v>7</v>
      </c>
      <c r="B65" s="176" t="s">
        <v>25</v>
      </c>
      <c r="C65" s="176"/>
      <c r="D65" s="176"/>
      <c r="E65" s="176"/>
      <c r="F65" s="176"/>
      <c r="G65" s="176"/>
      <c r="H65" s="176"/>
      <c r="M65" s="14"/>
    </row>
    <row r="66" spans="1:13">
      <c r="A66" s="184"/>
      <c r="B66" s="174" t="s">
        <v>20</v>
      </c>
      <c r="C66" s="174" t="s">
        <v>8</v>
      </c>
      <c r="D66" s="176" t="s">
        <v>9</v>
      </c>
      <c r="E66" s="170"/>
      <c r="F66" s="170"/>
      <c r="G66" s="170"/>
      <c r="H66" s="170"/>
      <c r="M66" s="14"/>
    </row>
    <row r="67" spans="1:13" ht="22.5">
      <c r="A67" s="175"/>
      <c r="B67" s="175"/>
      <c r="C67" s="175"/>
      <c r="D67" s="50" t="s">
        <v>3</v>
      </c>
      <c r="E67" s="50" t="s">
        <v>21</v>
      </c>
      <c r="F67" s="50" t="s">
        <v>18</v>
      </c>
      <c r="G67" s="50" t="s">
        <v>19</v>
      </c>
      <c r="H67" s="50" t="s">
        <v>4</v>
      </c>
      <c r="M67" s="14"/>
    </row>
    <row r="68" spans="1:13">
      <c r="A68" s="60" t="s">
        <v>111</v>
      </c>
      <c r="B68" s="62"/>
      <c r="C68" s="62"/>
      <c r="D68" s="62"/>
      <c r="E68" s="62"/>
      <c r="F68" s="62"/>
      <c r="G68" s="62"/>
      <c r="H68" s="62"/>
      <c r="M68" s="14"/>
    </row>
    <row r="69" spans="1:13">
      <c r="A69" s="37" t="s">
        <v>78</v>
      </c>
      <c r="B69" s="16"/>
      <c r="C69" s="16"/>
      <c r="D69" s="16"/>
      <c r="E69" s="16"/>
      <c r="F69" s="16"/>
      <c r="G69" s="16"/>
      <c r="H69" s="16"/>
      <c r="M69" s="14"/>
    </row>
    <row r="70" spans="1:13">
      <c r="A70" s="37" t="s">
        <v>79</v>
      </c>
      <c r="B70" s="16"/>
      <c r="C70" s="16"/>
      <c r="D70" s="16"/>
      <c r="E70" s="16"/>
      <c r="F70" s="16"/>
      <c r="G70" s="16"/>
      <c r="H70" s="16"/>
      <c r="M70" s="14"/>
    </row>
    <row r="71" spans="1:13">
      <c r="A71" s="46" t="s">
        <v>32</v>
      </c>
      <c r="B71" s="16"/>
      <c r="C71" s="16"/>
      <c r="D71" s="16"/>
      <c r="E71" s="16"/>
      <c r="F71" s="16"/>
      <c r="G71" s="16"/>
      <c r="H71" s="16"/>
      <c r="M71" s="14"/>
    </row>
    <row r="72" spans="1:13">
      <c r="A72" s="37"/>
      <c r="B72" s="16"/>
      <c r="C72" s="16"/>
      <c r="D72" s="16"/>
      <c r="E72" s="16"/>
      <c r="F72" s="16"/>
      <c r="G72" s="16"/>
      <c r="H72" s="16"/>
      <c r="M72" s="14"/>
    </row>
    <row r="73" spans="1:13">
      <c r="A73" s="60" t="s">
        <v>112</v>
      </c>
      <c r="B73" s="62"/>
      <c r="C73" s="62"/>
      <c r="D73" s="62"/>
      <c r="E73" s="62"/>
      <c r="F73" s="62"/>
      <c r="G73" s="62"/>
      <c r="H73" s="62"/>
      <c r="M73" s="14"/>
    </row>
    <row r="74" spans="1:13">
      <c r="A74" s="37" t="s">
        <v>78</v>
      </c>
      <c r="B74" s="16"/>
      <c r="C74" s="16"/>
      <c r="D74" s="16"/>
      <c r="E74" s="16"/>
      <c r="F74" s="16"/>
      <c r="G74" s="16"/>
      <c r="H74" s="16"/>
      <c r="M74" s="14"/>
    </row>
    <row r="75" spans="1:13">
      <c r="A75" s="37" t="s">
        <v>79</v>
      </c>
      <c r="B75" s="16"/>
      <c r="C75" s="16"/>
      <c r="D75" s="16"/>
      <c r="E75" s="16"/>
      <c r="F75" s="16"/>
      <c r="G75" s="16"/>
      <c r="H75" s="16"/>
      <c r="M75" s="14"/>
    </row>
    <row r="76" spans="1:13">
      <c r="A76" s="46" t="s">
        <v>32</v>
      </c>
      <c r="B76" s="16"/>
      <c r="C76" s="16"/>
      <c r="D76" s="16"/>
      <c r="E76" s="16"/>
      <c r="F76" s="16"/>
      <c r="G76" s="16"/>
      <c r="H76" s="16"/>
      <c r="M76" s="14"/>
    </row>
    <row r="77" spans="1:13">
      <c r="A77" s="37"/>
      <c r="B77" s="16"/>
      <c r="C77" s="16"/>
      <c r="D77" s="16"/>
      <c r="E77" s="16"/>
      <c r="F77" s="16"/>
      <c r="G77" s="16"/>
      <c r="H77" s="16"/>
      <c r="M77" s="14"/>
    </row>
    <row r="78" spans="1:13">
      <c r="A78" s="64" t="s">
        <v>108</v>
      </c>
      <c r="B78" s="62"/>
      <c r="C78" s="62"/>
      <c r="D78" s="62"/>
      <c r="E78" s="62"/>
      <c r="F78" s="62"/>
      <c r="G78" s="62"/>
      <c r="H78" s="62"/>
      <c r="M78" s="14"/>
    </row>
    <row r="79" spans="1:13">
      <c r="A79" s="37" t="s">
        <v>78</v>
      </c>
      <c r="B79" s="16"/>
      <c r="C79" s="16"/>
      <c r="D79" s="16"/>
      <c r="E79" s="16"/>
      <c r="F79" s="16"/>
      <c r="G79" s="16"/>
      <c r="H79" s="16"/>
      <c r="M79" s="14"/>
    </row>
    <row r="80" spans="1:13">
      <c r="A80" s="37" t="s">
        <v>79</v>
      </c>
      <c r="B80" s="16"/>
      <c r="C80" s="16"/>
      <c r="D80" s="16"/>
      <c r="E80" s="16"/>
      <c r="F80" s="16"/>
      <c r="G80" s="16"/>
      <c r="H80" s="16"/>
      <c r="M80" s="14"/>
    </row>
    <row r="81" spans="1:13">
      <c r="A81" s="46" t="s">
        <v>32</v>
      </c>
      <c r="B81" s="16"/>
      <c r="C81" s="16"/>
      <c r="D81" s="16"/>
      <c r="E81" s="16"/>
      <c r="F81" s="16"/>
      <c r="G81" s="16"/>
      <c r="H81" s="16"/>
      <c r="M81" s="14"/>
    </row>
    <row r="82" spans="1:13">
      <c r="A82" s="37"/>
      <c r="B82" s="16"/>
      <c r="C82" s="16"/>
      <c r="D82" s="16"/>
      <c r="E82" s="16"/>
      <c r="F82" s="16"/>
      <c r="G82" s="16"/>
      <c r="H82" s="16"/>
      <c r="M82" s="14"/>
    </row>
    <row r="83" spans="1:13">
      <c r="A83" s="64" t="s">
        <v>107</v>
      </c>
      <c r="B83" s="62"/>
      <c r="C83" s="62"/>
      <c r="D83" s="62"/>
      <c r="E83" s="62"/>
      <c r="F83" s="62"/>
      <c r="G83" s="62"/>
      <c r="H83" s="62"/>
      <c r="M83" s="14"/>
    </row>
    <row r="84" spans="1:13">
      <c r="A84" s="37" t="s">
        <v>78</v>
      </c>
      <c r="B84" s="16"/>
      <c r="C84" s="16"/>
      <c r="D84" s="16"/>
      <c r="E84" s="16"/>
      <c r="F84" s="16"/>
      <c r="G84" s="16"/>
      <c r="H84" s="16"/>
      <c r="M84" s="14"/>
    </row>
    <row r="85" spans="1:13">
      <c r="A85" s="37" t="s">
        <v>79</v>
      </c>
      <c r="B85" s="16"/>
      <c r="C85" s="16"/>
      <c r="D85" s="16"/>
      <c r="E85" s="16"/>
      <c r="F85" s="16"/>
      <c r="G85" s="16"/>
      <c r="H85" s="16"/>
      <c r="M85" s="14"/>
    </row>
    <row r="86" spans="1:13">
      <c r="A86" s="46" t="s">
        <v>32</v>
      </c>
      <c r="B86" s="16"/>
      <c r="C86" s="16"/>
      <c r="D86" s="16"/>
      <c r="E86" s="16"/>
      <c r="F86" s="16"/>
      <c r="G86" s="16"/>
      <c r="H86" s="16"/>
      <c r="M86" s="14"/>
    </row>
    <row r="87" spans="1:13">
      <c r="A87" s="37"/>
      <c r="B87" s="16"/>
      <c r="C87" s="16"/>
      <c r="D87" s="16"/>
      <c r="E87" s="16"/>
      <c r="F87" s="16"/>
      <c r="G87" s="16"/>
      <c r="H87" s="16"/>
      <c r="M87" s="14"/>
    </row>
    <row r="88" spans="1:13">
      <c r="A88" s="64" t="s">
        <v>104</v>
      </c>
      <c r="B88" s="62"/>
      <c r="C88" s="62"/>
      <c r="D88" s="62"/>
      <c r="E88" s="62"/>
      <c r="F88" s="62"/>
      <c r="G88" s="62"/>
      <c r="H88" s="62"/>
      <c r="M88" s="14"/>
    </row>
    <row r="89" spans="1:13">
      <c r="A89" s="37" t="s">
        <v>78</v>
      </c>
      <c r="B89" s="16"/>
      <c r="C89" s="16"/>
      <c r="D89" s="16"/>
      <c r="E89" s="16"/>
      <c r="F89" s="16"/>
      <c r="G89" s="16"/>
      <c r="H89" s="16"/>
      <c r="M89" s="14"/>
    </row>
    <row r="90" spans="1:13">
      <c r="A90" s="37" t="s">
        <v>79</v>
      </c>
      <c r="B90" s="16"/>
      <c r="C90" s="16"/>
      <c r="D90" s="16"/>
      <c r="E90" s="16"/>
      <c r="F90" s="16"/>
      <c r="G90" s="16"/>
      <c r="H90" s="16"/>
      <c r="M90" s="14"/>
    </row>
    <row r="91" spans="1:13">
      <c r="A91" s="46" t="s">
        <v>32</v>
      </c>
      <c r="B91" s="16"/>
      <c r="C91" s="16"/>
      <c r="D91" s="16"/>
      <c r="E91" s="16"/>
      <c r="F91" s="16"/>
      <c r="G91" s="16"/>
      <c r="H91" s="16"/>
      <c r="M91" s="14"/>
    </row>
    <row r="92" spans="1:13">
      <c r="A92" s="46"/>
      <c r="B92" s="16"/>
      <c r="C92" s="16"/>
      <c r="D92" s="16"/>
      <c r="E92" s="16"/>
      <c r="F92" s="16"/>
      <c r="G92" s="16"/>
      <c r="H92" s="16"/>
      <c r="M92" s="14"/>
    </row>
    <row r="93" spans="1:13">
      <c r="A93" s="64" t="s">
        <v>105</v>
      </c>
      <c r="B93" s="62"/>
      <c r="C93" s="62"/>
      <c r="D93" s="62"/>
      <c r="E93" s="62"/>
      <c r="F93" s="62"/>
      <c r="G93" s="62"/>
      <c r="H93" s="62"/>
      <c r="M93" s="14"/>
    </row>
    <row r="94" spans="1:13">
      <c r="A94" s="37" t="s">
        <v>78</v>
      </c>
      <c r="B94" s="16"/>
      <c r="C94" s="16"/>
      <c r="D94" s="16"/>
      <c r="E94" s="16"/>
      <c r="F94" s="16"/>
      <c r="G94" s="16"/>
      <c r="H94" s="16"/>
      <c r="M94" s="14"/>
    </row>
    <row r="95" spans="1:13">
      <c r="A95" s="37" t="s">
        <v>79</v>
      </c>
      <c r="B95" s="16"/>
      <c r="C95" s="16"/>
      <c r="D95" s="16"/>
      <c r="E95" s="16"/>
      <c r="F95" s="16"/>
      <c r="G95" s="16"/>
      <c r="H95" s="16"/>
      <c r="M95" s="14"/>
    </row>
    <row r="96" spans="1:13">
      <c r="A96" s="46" t="s">
        <v>32</v>
      </c>
      <c r="B96" s="16"/>
      <c r="C96" s="16"/>
      <c r="D96" s="16"/>
      <c r="E96" s="16"/>
      <c r="F96" s="16"/>
      <c r="G96" s="16"/>
      <c r="H96" s="16"/>
      <c r="M96" s="14"/>
    </row>
    <row r="97" spans="1:13">
      <c r="A97" s="46"/>
      <c r="B97" s="16"/>
      <c r="C97" s="16"/>
      <c r="D97" s="16"/>
      <c r="E97" s="16"/>
      <c r="F97" s="16"/>
      <c r="G97" s="16"/>
      <c r="H97" s="16"/>
      <c r="M97" s="14"/>
    </row>
    <row r="98" spans="1:13">
      <c r="A98" s="64" t="s">
        <v>106</v>
      </c>
      <c r="B98" s="62"/>
      <c r="C98" s="62"/>
      <c r="D98" s="62"/>
      <c r="E98" s="62"/>
      <c r="F98" s="62"/>
      <c r="G98" s="62"/>
      <c r="H98" s="62"/>
      <c r="M98" s="14"/>
    </row>
    <row r="99" spans="1:13">
      <c r="A99" s="37" t="s">
        <v>78</v>
      </c>
      <c r="B99" s="16"/>
      <c r="C99" s="16"/>
      <c r="D99" s="16"/>
      <c r="E99" s="16"/>
      <c r="F99" s="16"/>
      <c r="G99" s="16"/>
      <c r="H99" s="16"/>
      <c r="M99" s="14"/>
    </row>
    <row r="100" spans="1:13">
      <c r="A100" s="37" t="s">
        <v>79</v>
      </c>
      <c r="B100" s="16"/>
      <c r="C100" s="16"/>
      <c r="D100" s="16"/>
      <c r="E100" s="16"/>
      <c r="F100" s="16"/>
      <c r="G100" s="16"/>
      <c r="H100" s="16"/>
      <c r="M100" s="14"/>
    </row>
    <row r="101" spans="1:13">
      <c r="A101" s="46" t="s">
        <v>32</v>
      </c>
      <c r="B101" s="16"/>
      <c r="C101" s="16"/>
      <c r="D101" s="16"/>
      <c r="E101" s="16"/>
      <c r="F101" s="16"/>
      <c r="G101" s="16"/>
      <c r="H101" s="16"/>
      <c r="M101" s="14"/>
    </row>
    <row r="102" spans="1:13">
      <c r="A102" s="46"/>
      <c r="B102" s="16"/>
      <c r="C102" s="16"/>
      <c r="D102" s="16"/>
      <c r="E102" s="16"/>
      <c r="F102" s="16"/>
      <c r="G102" s="16"/>
      <c r="H102" s="16"/>
      <c r="M102" s="14"/>
    </row>
    <row r="103" spans="1:13">
      <c r="A103" s="64" t="s">
        <v>109</v>
      </c>
      <c r="B103" s="62"/>
      <c r="C103" s="62"/>
      <c r="D103" s="62"/>
      <c r="E103" s="62"/>
      <c r="F103" s="62"/>
      <c r="G103" s="62"/>
      <c r="H103" s="62"/>
      <c r="M103" s="14"/>
    </row>
    <row r="104" spans="1:13">
      <c r="A104" s="37" t="s">
        <v>78</v>
      </c>
      <c r="B104" s="16"/>
      <c r="C104" s="16"/>
      <c r="D104" s="16"/>
      <c r="E104" s="16"/>
      <c r="F104" s="16"/>
      <c r="G104" s="16"/>
      <c r="H104" s="16"/>
      <c r="M104" s="14"/>
    </row>
    <row r="105" spans="1:13">
      <c r="A105" s="37" t="s">
        <v>79</v>
      </c>
      <c r="B105" s="16"/>
      <c r="C105" s="16"/>
      <c r="D105" s="16"/>
      <c r="E105" s="16"/>
      <c r="F105" s="16"/>
      <c r="G105" s="16"/>
      <c r="H105" s="16"/>
      <c r="M105" s="14"/>
    </row>
    <row r="106" spans="1:13">
      <c r="A106" s="46" t="s">
        <v>32</v>
      </c>
      <c r="B106" s="16"/>
      <c r="C106" s="16"/>
      <c r="D106" s="16"/>
      <c r="E106" s="16"/>
      <c r="F106" s="16"/>
      <c r="G106" s="16"/>
      <c r="H106" s="16"/>
      <c r="M106" s="14"/>
    </row>
    <row r="107" spans="1:13">
      <c r="A107" s="46"/>
      <c r="B107" s="16"/>
      <c r="C107" s="16"/>
      <c r="D107" s="16"/>
      <c r="E107" s="16"/>
      <c r="F107" s="16"/>
      <c r="G107" s="16"/>
      <c r="H107" s="16"/>
      <c r="M107" s="14"/>
    </row>
    <row r="108" spans="1:13">
      <c r="A108" s="64" t="s">
        <v>110</v>
      </c>
      <c r="B108" s="62"/>
      <c r="C108" s="62"/>
      <c r="D108" s="62"/>
      <c r="E108" s="62"/>
      <c r="F108" s="62"/>
      <c r="G108" s="62"/>
      <c r="H108" s="62"/>
      <c r="M108" s="14"/>
    </row>
    <row r="109" spans="1:13">
      <c r="A109" s="37" t="s">
        <v>78</v>
      </c>
      <c r="B109" s="16"/>
      <c r="C109" s="16"/>
      <c r="D109" s="16"/>
      <c r="E109" s="16"/>
      <c r="F109" s="16"/>
      <c r="G109" s="16"/>
      <c r="H109" s="16"/>
      <c r="M109" s="14"/>
    </row>
    <row r="110" spans="1:13">
      <c r="A110" s="37" t="s">
        <v>79</v>
      </c>
      <c r="B110" s="16"/>
      <c r="C110" s="16"/>
      <c r="D110" s="16"/>
      <c r="E110" s="16"/>
      <c r="F110" s="16"/>
      <c r="G110" s="16"/>
      <c r="H110" s="16"/>
      <c r="I110" s="14"/>
      <c r="J110" s="14"/>
      <c r="K110" s="14"/>
      <c r="L110" s="14"/>
      <c r="M110" s="14"/>
    </row>
    <row r="111" spans="1:13">
      <c r="A111" s="46" t="s">
        <v>32</v>
      </c>
      <c r="B111" s="16"/>
      <c r="C111" s="16"/>
      <c r="D111" s="16"/>
      <c r="E111" s="16"/>
      <c r="F111" s="16"/>
      <c r="G111" s="16"/>
      <c r="H111" s="16"/>
      <c r="I111" s="14"/>
      <c r="J111" s="14"/>
      <c r="K111" s="14"/>
      <c r="L111" s="14"/>
      <c r="M111" s="14"/>
    </row>
    <row r="112" spans="1:13">
      <c r="A112" s="46"/>
      <c r="B112" s="16"/>
      <c r="C112" s="16"/>
      <c r="D112" s="16"/>
      <c r="E112" s="16"/>
      <c r="F112" s="16"/>
      <c r="G112" s="16"/>
      <c r="H112" s="16"/>
      <c r="I112" s="14"/>
      <c r="J112" s="14"/>
      <c r="K112" s="14"/>
      <c r="L112" s="14"/>
      <c r="M112" s="14"/>
    </row>
    <row r="113" spans="1:27">
      <c r="A113" s="47" t="s">
        <v>5</v>
      </c>
      <c r="B113" s="48"/>
      <c r="C113" s="48"/>
      <c r="D113" s="48"/>
      <c r="E113" s="48"/>
      <c r="F113" s="48"/>
      <c r="G113" s="48"/>
      <c r="H113" s="48"/>
      <c r="I113" s="14"/>
      <c r="J113" s="14"/>
      <c r="K113" s="14"/>
      <c r="L113" s="14"/>
      <c r="M113" s="14"/>
    </row>
    <row r="114" spans="1:27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27">
      <c r="A115" s="167" t="s">
        <v>45</v>
      </c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</row>
    <row r="116" spans="1:27">
      <c r="A116" s="174" t="s">
        <v>56</v>
      </c>
      <c r="B116" s="174" t="s">
        <v>27</v>
      </c>
      <c r="C116" s="174" t="s">
        <v>1</v>
      </c>
      <c r="D116" s="174" t="s">
        <v>30</v>
      </c>
      <c r="E116" s="174" t="s">
        <v>31</v>
      </c>
      <c r="F116" s="174" t="s">
        <v>28</v>
      </c>
      <c r="G116" s="176" t="s">
        <v>22</v>
      </c>
      <c r="H116" s="176"/>
      <c r="I116" s="176"/>
      <c r="J116" s="176"/>
      <c r="K116" s="176"/>
      <c r="L116" s="176"/>
      <c r="M116" s="176"/>
      <c r="N116" s="176" t="s">
        <v>33</v>
      </c>
      <c r="O116" s="176"/>
      <c r="P116" s="176"/>
      <c r="Q116" s="176"/>
      <c r="R116" s="176"/>
      <c r="S116" s="176"/>
      <c r="T116" s="176"/>
      <c r="U116" s="176" t="s">
        <v>29</v>
      </c>
      <c r="V116" s="176"/>
      <c r="W116" s="176"/>
      <c r="X116" s="176"/>
      <c r="Y116" s="176"/>
      <c r="Z116" s="176"/>
      <c r="AA116" s="176"/>
    </row>
    <row r="117" spans="1:27">
      <c r="A117" s="184"/>
      <c r="B117" s="184"/>
      <c r="C117" s="184"/>
      <c r="D117" s="184"/>
      <c r="E117" s="184"/>
      <c r="F117" s="184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</row>
    <row r="118" spans="1:27">
      <c r="A118" s="184"/>
      <c r="B118" s="184"/>
      <c r="C118" s="184"/>
      <c r="D118" s="184"/>
      <c r="E118" s="184"/>
      <c r="F118" s="184"/>
      <c r="G118" s="50" t="s">
        <v>12</v>
      </c>
      <c r="H118" s="50" t="s">
        <v>34</v>
      </c>
      <c r="I118" s="50" t="s">
        <v>34</v>
      </c>
      <c r="J118" s="50" t="s">
        <v>34</v>
      </c>
      <c r="K118" s="50" t="s">
        <v>34</v>
      </c>
      <c r="L118" s="50" t="s">
        <v>34</v>
      </c>
      <c r="M118" s="50" t="s">
        <v>34</v>
      </c>
      <c r="N118" s="50" t="s">
        <v>12</v>
      </c>
      <c r="O118" s="50" t="s">
        <v>34</v>
      </c>
      <c r="P118" s="50" t="s">
        <v>34</v>
      </c>
      <c r="Q118" s="50" t="s">
        <v>34</v>
      </c>
      <c r="R118" s="50" t="s">
        <v>34</v>
      </c>
      <c r="S118" s="50" t="s">
        <v>34</v>
      </c>
      <c r="T118" s="50" t="s">
        <v>34</v>
      </c>
      <c r="U118" s="50" t="s">
        <v>12</v>
      </c>
      <c r="V118" s="50" t="s">
        <v>34</v>
      </c>
      <c r="W118" s="50" t="s">
        <v>34</v>
      </c>
      <c r="X118" s="50" t="s">
        <v>34</v>
      </c>
      <c r="Y118" s="50" t="s">
        <v>34</v>
      </c>
      <c r="Z118" s="50" t="s">
        <v>34</v>
      </c>
      <c r="AA118" s="50" t="s">
        <v>34</v>
      </c>
    </row>
    <row r="119" spans="1:27">
      <c r="A119" s="175"/>
      <c r="B119" s="175"/>
      <c r="C119" s="175"/>
      <c r="D119" s="175"/>
      <c r="E119" s="175"/>
      <c r="F119" s="175"/>
      <c r="G119" s="10" t="s">
        <v>108</v>
      </c>
      <c r="H119" s="8" t="s">
        <v>107</v>
      </c>
      <c r="I119" s="9" t="s">
        <v>104</v>
      </c>
      <c r="J119" s="9" t="s">
        <v>105</v>
      </c>
      <c r="K119" s="9" t="s">
        <v>106</v>
      </c>
      <c r="L119" s="9" t="s">
        <v>109</v>
      </c>
      <c r="M119" s="9" t="s">
        <v>110</v>
      </c>
      <c r="N119" s="10" t="s">
        <v>108</v>
      </c>
      <c r="O119" s="8" t="s">
        <v>107</v>
      </c>
      <c r="P119" s="9" t="s">
        <v>104</v>
      </c>
      <c r="Q119" s="9" t="s">
        <v>105</v>
      </c>
      <c r="R119" s="9" t="s">
        <v>106</v>
      </c>
      <c r="S119" s="9" t="s">
        <v>109</v>
      </c>
      <c r="T119" s="9" t="s">
        <v>110</v>
      </c>
      <c r="U119" s="10" t="s">
        <v>108</v>
      </c>
      <c r="V119" s="8" t="s">
        <v>107</v>
      </c>
      <c r="W119" s="9" t="s">
        <v>104</v>
      </c>
      <c r="X119" s="9" t="s">
        <v>105</v>
      </c>
      <c r="Y119" s="9" t="s">
        <v>106</v>
      </c>
      <c r="Z119" s="9" t="s">
        <v>109</v>
      </c>
      <c r="AA119" s="9" t="s">
        <v>110</v>
      </c>
    </row>
    <row r="120" spans="1:27">
      <c r="A120" s="46"/>
      <c r="B120" s="44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>
      <c r="A121" s="46"/>
      <c r="B121" s="37" t="s">
        <v>78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>
      <c r="A122" s="46"/>
      <c r="B122" s="37" t="s">
        <v>79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7">
      <c r="A123" s="46"/>
      <c r="B123" s="46" t="s">
        <v>32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>
      <c r="A124" s="46"/>
      <c r="B124" s="37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>
      <c r="A125" s="46"/>
      <c r="B125" s="44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>
      <c r="A126" s="46"/>
      <c r="B126" s="16" t="s">
        <v>32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>
      <c r="A127" s="46"/>
      <c r="B127" s="16" t="s">
        <v>32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>
      <c r="A128" s="46"/>
      <c r="B128" s="37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>
      <c r="A129" s="46"/>
      <c r="B129" s="44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>
      <c r="A130" s="46"/>
      <c r="B130" s="16" t="s">
        <v>32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>
      <c r="A131" s="46"/>
      <c r="B131" s="16" t="s">
        <v>32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>
      <c r="A132" s="46"/>
      <c r="B132" s="37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>
      <c r="A133" s="46"/>
      <c r="B133" s="44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>
      <c r="A134" s="46"/>
      <c r="B134" s="16" t="s">
        <v>32</v>
      </c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>
      <c r="A135" s="46"/>
      <c r="B135" s="16" t="s">
        <v>32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>
      <c r="A136" s="4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27">
      <c r="A137" s="16"/>
      <c r="B137" s="47" t="s">
        <v>5</v>
      </c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</row>
    <row r="139" spans="1:27" ht="12.75" customHeight="1">
      <c r="A139" s="167" t="s">
        <v>116</v>
      </c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</row>
    <row r="140" spans="1:27">
      <c r="A140" s="176" t="s">
        <v>56</v>
      </c>
      <c r="B140" s="176" t="s">
        <v>27</v>
      </c>
      <c r="C140" s="174" t="s">
        <v>46</v>
      </c>
      <c r="D140" s="174" t="s">
        <v>47</v>
      </c>
      <c r="E140" s="174" t="s">
        <v>48</v>
      </c>
      <c r="F140" s="174" t="s">
        <v>49</v>
      </c>
      <c r="G140" s="188" t="s">
        <v>50</v>
      </c>
      <c r="H140" s="189"/>
      <c r="I140" s="189"/>
      <c r="J140" s="190"/>
      <c r="K140" s="176" t="s">
        <v>51</v>
      </c>
    </row>
    <row r="141" spans="1:27" ht="33.75">
      <c r="A141" s="176"/>
      <c r="B141" s="176"/>
      <c r="C141" s="175"/>
      <c r="D141" s="175"/>
      <c r="E141" s="175"/>
      <c r="F141" s="175"/>
      <c r="G141" s="50" t="s">
        <v>52</v>
      </c>
      <c r="H141" s="50" t="s">
        <v>53</v>
      </c>
      <c r="I141" s="50" t="s">
        <v>54</v>
      </c>
      <c r="J141" s="50" t="s">
        <v>55</v>
      </c>
      <c r="K141" s="176"/>
    </row>
    <row r="142" spans="1:27">
      <c r="A142" s="46"/>
      <c r="B142" s="60" t="s">
        <v>111</v>
      </c>
      <c r="C142" s="16"/>
      <c r="D142" s="16"/>
      <c r="E142" s="16"/>
      <c r="F142" s="16"/>
      <c r="G142" s="16"/>
      <c r="H142" s="16"/>
      <c r="I142" s="16"/>
      <c r="J142" s="16"/>
      <c r="K142" s="16"/>
    </row>
    <row r="143" spans="1:27">
      <c r="A143" s="46"/>
      <c r="B143" s="37" t="s">
        <v>78</v>
      </c>
      <c r="C143" s="16"/>
      <c r="D143" s="16"/>
      <c r="E143" s="16"/>
      <c r="F143" s="16"/>
      <c r="G143" s="16"/>
      <c r="H143" s="16"/>
      <c r="I143" s="16"/>
      <c r="J143" s="16"/>
      <c r="K143" s="16"/>
    </row>
    <row r="144" spans="1:27">
      <c r="A144" s="46"/>
      <c r="B144" s="37" t="s">
        <v>79</v>
      </c>
      <c r="C144" s="16"/>
      <c r="D144" s="16"/>
      <c r="E144" s="16"/>
      <c r="F144" s="16"/>
      <c r="G144" s="16"/>
      <c r="H144" s="16"/>
      <c r="I144" s="16"/>
      <c r="J144" s="16"/>
      <c r="K144" s="16"/>
    </row>
    <row r="145" spans="1:11">
      <c r="A145" s="46"/>
      <c r="B145" s="46" t="s">
        <v>32</v>
      </c>
      <c r="C145" s="16"/>
      <c r="D145" s="16"/>
      <c r="E145" s="16"/>
      <c r="F145" s="16"/>
      <c r="G145" s="16"/>
      <c r="H145" s="16"/>
      <c r="I145" s="16"/>
      <c r="J145" s="16"/>
      <c r="K145" s="16"/>
    </row>
    <row r="146" spans="1:11">
      <c r="A146" s="46"/>
      <c r="B146" s="37"/>
      <c r="C146" s="16"/>
      <c r="D146" s="16"/>
      <c r="E146" s="16"/>
      <c r="F146" s="16"/>
      <c r="G146" s="16"/>
      <c r="H146" s="16"/>
      <c r="I146" s="16"/>
      <c r="J146" s="16"/>
      <c r="K146" s="16"/>
    </row>
    <row r="147" spans="1:11">
      <c r="A147" s="46"/>
      <c r="B147" s="60" t="s">
        <v>112</v>
      </c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1:11">
      <c r="A148" s="46"/>
      <c r="B148" s="37" t="s">
        <v>78</v>
      </c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1:11">
      <c r="A149" s="46"/>
      <c r="B149" s="37" t="s">
        <v>79</v>
      </c>
      <c r="C149" s="16"/>
      <c r="D149" s="16"/>
      <c r="E149" s="16"/>
      <c r="F149" s="16"/>
      <c r="G149" s="16"/>
      <c r="H149" s="16"/>
      <c r="I149" s="16"/>
      <c r="J149" s="16"/>
      <c r="K149" s="16"/>
    </row>
    <row r="150" spans="1:11">
      <c r="A150" s="46"/>
      <c r="B150" s="46" t="s">
        <v>32</v>
      </c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1:11">
      <c r="A151" s="46"/>
      <c r="B151" s="37"/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1:11">
      <c r="A152" s="46"/>
      <c r="B152" s="64" t="s">
        <v>108</v>
      </c>
      <c r="C152" s="16"/>
      <c r="D152" s="16"/>
      <c r="E152" s="16"/>
      <c r="F152" s="16"/>
      <c r="G152" s="16"/>
      <c r="H152" s="16"/>
      <c r="I152" s="16"/>
      <c r="J152" s="16"/>
      <c r="K152" s="16"/>
    </row>
    <row r="153" spans="1:11">
      <c r="A153" s="46"/>
      <c r="B153" s="37" t="s">
        <v>78</v>
      </c>
      <c r="C153" s="16"/>
      <c r="D153" s="16"/>
      <c r="E153" s="16"/>
      <c r="F153" s="16"/>
      <c r="G153" s="16"/>
      <c r="H153" s="16"/>
      <c r="I153" s="16"/>
      <c r="J153" s="16"/>
      <c r="K153" s="16"/>
    </row>
    <row r="154" spans="1:11">
      <c r="A154" s="46"/>
      <c r="B154" s="37" t="s">
        <v>79</v>
      </c>
      <c r="C154" s="16"/>
      <c r="D154" s="16"/>
      <c r="E154" s="16"/>
      <c r="F154" s="16"/>
      <c r="G154" s="16"/>
      <c r="H154" s="16"/>
      <c r="I154" s="16"/>
      <c r="J154" s="16"/>
      <c r="K154" s="16"/>
    </row>
    <row r="155" spans="1:11">
      <c r="A155" s="46"/>
      <c r="B155" s="46" t="s">
        <v>32</v>
      </c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1:11">
      <c r="A156" s="46"/>
      <c r="B156" s="37"/>
      <c r="C156" s="16"/>
      <c r="D156" s="16"/>
      <c r="E156" s="16"/>
      <c r="F156" s="16"/>
      <c r="G156" s="16"/>
      <c r="H156" s="16"/>
      <c r="I156" s="16"/>
      <c r="J156" s="16"/>
      <c r="K156" s="16"/>
    </row>
    <row r="157" spans="1:11">
      <c r="A157" s="46"/>
      <c r="B157" s="64" t="s">
        <v>107</v>
      </c>
      <c r="C157" s="16"/>
      <c r="D157" s="16"/>
      <c r="E157" s="16"/>
      <c r="F157" s="16"/>
      <c r="G157" s="16"/>
      <c r="H157" s="16"/>
      <c r="I157" s="16"/>
      <c r="J157" s="16"/>
      <c r="K157" s="16"/>
    </row>
    <row r="158" spans="1:11">
      <c r="A158" s="46"/>
      <c r="B158" s="37" t="s">
        <v>78</v>
      </c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1:11">
      <c r="A159" s="46"/>
      <c r="B159" s="37" t="s">
        <v>79</v>
      </c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1:11">
      <c r="A160" s="46"/>
      <c r="B160" s="46" t="s">
        <v>32</v>
      </c>
      <c r="C160" s="16"/>
      <c r="D160" s="16"/>
      <c r="E160" s="16"/>
      <c r="F160" s="16"/>
      <c r="G160" s="16"/>
      <c r="H160" s="16"/>
      <c r="I160" s="16"/>
      <c r="J160" s="16"/>
      <c r="K160" s="16"/>
    </row>
    <row r="161" spans="1:11">
      <c r="A161" s="46"/>
      <c r="B161" s="37"/>
      <c r="C161" s="16"/>
      <c r="D161" s="16"/>
      <c r="E161" s="16"/>
      <c r="F161" s="16"/>
      <c r="G161" s="16"/>
      <c r="H161" s="16"/>
      <c r="I161" s="16"/>
      <c r="J161" s="16"/>
      <c r="K161" s="16"/>
    </row>
    <row r="162" spans="1:11">
      <c r="A162" s="46"/>
      <c r="B162" s="64" t="s">
        <v>104</v>
      </c>
      <c r="C162" s="16"/>
      <c r="D162" s="16"/>
      <c r="E162" s="16"/>
      <c r="F162" s="16"/>
      <c r="G162" s="16"/>
      <c r="H162" s="16"/>
      <c r="I162" s="16"/>
      <c r="J162" s="16"/>
      <c r="K162" s="16"/>
    </row>
    <row r="163" spans="1:11">
      <c r="A163" s="46"/>
      <c r="B163" s="37" t="s">
        <v>78</v>
      </c>
      <c r="C163" s="16"/>
      <c r="D163" s="16"/>
      <c r="E163" s="16"/>
      <c r="F163" s="16"/>
      <c r="G163" s="16"/>
      <c r="H163" s="16"/>
      <c r="I163" s="16"/>
      <c r="J163" s="16"/>
      <c r="K163" s="16"/>
    </row>
    <row r="164" spans="1:11">
      <c r="A164" s="46"/>
      <c r="B164" s="37" t="s">
        <v>79</v>
      </c>
      <c r="C164" s="16"/>
      <c r="D164" s="16"/>
      <c r="E164" s="16"/>
      <c r="F164" s="16"/>
      <c r="G164" s="16"/>
      <c r="H164" s="16"/>
      <c r="I164" s="16"/>
      <c r="J164" s="16"/>
      <c r="K164" s="16"/>
    </row>
    <row r="165" spans="1:11">
      <c r="A165" s="46"/>
      <c r="B165" s="46" t="s">
        <v>32</v>
      </c>
      <c r="C165" s="16"/>
      <c r="D165" s="16"/>
      <c r="E165" s="16"/>
      <c r="F165" s="16"/>
      <c r="G165" s="16"/>
      <c r="H165" s="16"/>
      <c r="I165" s="16"/>
      <c r="J165" s="16"/>
      <c r="K165" s="16"/>
    </row>
    <row r="166" spans="1:11">
      <c r="A166" s="46"/>
      <c r="B166" s="46"/>
      <c r="C166" s="16"/>
      <c r="D166" s="16"/>
      <c r="E166" s="16"/>
      <c r="F166" s="16"/>
      <c r="G166" s="16"/>
      <c r="H166" s="16"/>
      <c r="I166" s="16"/>
      <c r="J166" s="16"/>
      <c r="K166" s="16"/>
    </row>
    <row r="167" spans="1:11">
      <c r="A167" s="46"/>
      <c r="B167" s="64" t="s">
        <v>105</v>
      </c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1:11">
      <c r="A168" s="46"/>
      <c r="B168" s="37" t="s">
        <v>78</v>
      </c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1:11">
      <c r="A169" s="46"/>
      <c r="B169" s="37" t="s">
        <v>79</v>
      </c>
      <c r="C169" s="16"/>
      <c r="D169" s="16"/>
      <c r="E169" s="16"/>
      <c r="F169" s="16"/>
      <c r="G169" s="16"/>
      <c r="H169" s="16"/>
      <c r="I169" s="16"/>
      <c r="J169" s="16"/>
      <c r="K169" s="16"/>
    </row>
    <row r="170" spans="1:11">
      <c r="A170" s="46"/>
      <c r="B170" s="46" t="s">
        <v>32</v>
      </c>
      <c r="C170" s="16"/>
      <c r="D170" s="16"/>
      <c r="E170" s="16"/>
      <c r="F170" s="16"/>
      <c r="G170" s="16"/>
      <c r="H170" s="16"/>
      <c r="I170" s="16"/>
      <c r="J170" s="16"/>
      <c r="K170" s="16"/>
    </row>
    <row r="171" spans="1:11">
      <c r="A171" s="46"/>
      <c r="B171" s="46"/>
      <c r="C171" s="16"/>
      <c r="D171" s="16"/>
      <c r="E171" s="16"/>
      <c r="F171" s="16"/>
      <c r="G171" s="16"/>
      <c r="H171" s="16"/>
      <c r="I171" s="16"/>
      <c r="J171" s="16"/>
      <c r="K171" s="16"/>
    </row>
    <row r="172" spans="1:11">
      <c r="A172" s="46"/>
      <c r="B172" s="64" t="s">
        <v>106</v>
      </c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1:11">
      <c r="A173" s="46"/>
      <c r="B173" s="37" t="s">
        <v>78</v>
      </c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1:11">
      <c r="A174" s="46"/>
      <c r="B174" s="37" t="s">
        <v>79</v>
      </c>
      <c r="C174" s="16"/>
      <c r="D174" s="16"/>
      <c r="E174" s="16"/>
      <c r="F174" s="16"/>
      <c r="G174" s="16"/>
      <c r="H174" s="16"/>
      <c r="I174" s="16"/>
      <c r="J174" s="16"/>
      <c r="K174" s="16"/>
    </row>
    <row r="175" spans="1:11">
      <c r="A175" s="46"/>
      <c r="B175" s="46" t="s">
        <v>32</v>
      </c>
      <c r="C175" s="16"/>
      <c r="D175" s="16"/>
      <c r="E175" s="16"/>
      <c r="F175" s="16"/>
      <c r="G175" s="16"/>
      <c r="H175" s="16"/>
      <c r="I175" s="16"/>
      <c r="J175" s="16"/>
      <c r="K175" s="16"/>
    </row>
    <row r="176" spans="1:11">
      <c r="A176" s="46"/>
      <c r="B176" s="46"/>
      <c r="C176" s="16"/>
      <c r="D176" s="16"/>
      <c r="E176" s="16"/>
      <c r="F176" s="16"/>
      <c r="G176" s="16"/>
      <c r="H176" s="16"/>
      <c r="I176" s="16"/>
      <c r="J176" s="16"/>
      <c r="K176" s="16"/>
    </row>
    <row r="177" spans="1:11">
      <c r="A177" s="46"/>
      <c r="B177" s="64" t="s">
        <v>109</v>
      </c>
      <c r="C177" s="16"/>
      <c r="D177" s="16"/>
      <c r="E177" s="16"/>
      <c r="F177" s="16"/>
      <c r="G177" s="16"/>
      <c r="H177" s="16"/>
      <c r="I177" s="16"/>
      <c r="J177" s="16"/>
      <c r="K177" s="16"/>
    </row>
    <row r="178" spans="1:11">
      <c r="A178" s="46"/>
      <c r="B178" s="37" t="s">
        <v>78</v>
      </c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1:11">
      <c r="A179" s="46"/>
      <c r="B179" s="37" t="s">
        <v>79</v>
      </c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1:11">
      <c r="A180" s="46"/>
      <c r="B180" s="46" t="s">
        <v>32</v>
      </c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1:11">
      <c r="A181" s="46"/>
      <c r="B181" s="46"/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1:11">
      <c r="A182" s="46"/>
      <c r="B182" s="64" t="s">
        <v>110</v>
      </c>
      <c r="C182" s="16"/>
      <c r="D182" s="16"/>
      <c r="E182" s="16"/>
      <c r="F182" s="16"/>
      <c r="G182" s="16"/>
      <c r="H182" s="16"/>
      <c r="I182" s="16"/>
      <c r="J182" s="16"/>
      <c r="K182" s="16"/>
    </row>
    <row r="183" spans="1:11">
      <c r="A183" s="46"/>
      <c r="B183" s="37" t="s">
        <v>78</v>
      </c>
      <c r="C183" s="16"/>
      <c r="D183" s="16"/>
      <c r="E183" s="16"/>
      <c r="F183" s="16"/>
      <c r="G183" s="16"/>
      <c r="H183" s="16"/>
      <c r="I183" s="16"/>
      <c r="J183" s="16"/>
      <c r="K183" s="16"/>
    </row>
    <row r="184" spans="1:11">
      <c r="A184" s="46"/>
      <c r="B184" s="37" t="s">
        <v>79</v>
      </c>
      <c r="C184" s="16"/>
      <c r="D184" s="16"/>
      <c r="E184" s="16"/>
      <c r="F184" s="16"/>
      <c r="G184" s="16"/>
      <c r="H184" s="16"/>
      <c r="I184" s="16"/>
      <c r="J184" s="16"/>
      <c r="K184" s="16"/>
    </row>
    <row r="185" spans="1:11">
      <c r="A185" s="46"/>
      <c r="B185" s="46" t="s">
        <v>32</v>
      </c>
      <c r="C185" s="16"/>
      <c r="D185" s="16"/>
      <c r="E185" s="16"/>
      <c r="F185" s="16"/>
      <c r="G185" s="16"/>
      <c r="H185" s="16"/>
      <c r="I185" s="16"/>
      <c r="J185" s="16"/>
      <c r="K185" s="16"/>
    </row>
    <row r="186" spans="1:11">
      <c r="A186" s="46"/>
      <c r="B186" s="4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1:11">
      <c r="A187" s="16"/>
      <c r="B187" s="48" t="s">
        <v>32</v>
      </c>
      <c r="C187" s="48"/>
      <c r="D187" s="48"/>
      <c r="E187" s="48"/>
      <c r="F187" s="48"/>
      <c r="G187" s="48"/>
      <c r="H187" s="48"/>
      <c r="I187" s="48"/>
      <c r="J187" s="48"/>
      <c r="K187" s="48"/>
    </row>
  </sheetData>
  <mergeCells count="39">
    <mergeCell ref="A139:K139"/>
    <mergeCell ref="G116:M117"/>
    <mergeCell ref="A116:A119"/>
    <mergeCell ref="B116:B119"/>
    <mergeCell ref="G140:J140"/>
    <mergeCell ref="K140:K141"/>
    <mergeCell ref="A140:A141"/>
    <mergeCell ref="B140:B141"/>
    <mergeCell ref="C140:C141"/>
    <mergeCell ref="D140:D141"/>
    <mergeCell ref="E140:E141"/>
    <mergeCell ref="F140:F141"/>
    <mergeCell ref="N116:T117"/>
    <mergeCell ref="U116:AA117"/>
    <mergeCell ref="F116:F119"/>
    <mergeCell ref="A115:AA115"/>
    <mergeCell ref="A15:A16"/>
    <mergeCell ref="D15:F15"/>
    <mergeCell ref="G15:I15"/>
    <mergeCell ref="J15:L15"/>
    <mergeCell ref="C15:C16"/>
    <mergeCell ref="A65:A67"/>
    <mergeCell ref="C116:C119"/>
    <mergeCell ref="D116:D119"/>
    <mergeCell ref="E116:E119"/>
    <mergeCell ref="A2:L2"/>
    <mergeCell ref="A4:L4"/>
    <mergeCell ref="B66:B67"/>
    <mergeCell ref="C66:C67"/>
    <mergeCell ref="D66:H66"/>
    <mergeCell ref="L5:L7"/>
    <mergeCell ref="A5:A7"/>
    <mergeCell ref="B5:B7"/>
    <mergeCell ref="C5:E5"/>
    <mergeCell ref="G5:K5"/>
    <mergeCell ref="A64:H64"/>
    <mergeCell ref="A14:L14"/>
    <mergeCell ref="B65:H65"/>
    <mergeCell ref="B15:B16"/>
  </mergeCells>
  <pageMargins left="0.39" right="0.43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workbookViewId="0"/>
  </sheetViews>
  <sheetFormatPr defaultColWidth="9.28515625" defaultRowHeight="11.25"/>
  <cols>
    <col min="1" max="1" width="6" style="1" bestFit="1" customWidth="1"/>
    <col min="2" max="2" width="40.28515625" style="1" bestFit="1" customWidth="1"/>
    <col min="3" max="3" width="8.5703125" style="1" bestFit="1" customWidth="1"/>
    <col min="4" max="6" width="10.42578125" style="1" bestFit="1" customWidth="1"/>
    <col min="7" max="7" width="10.5703125" style="1" bestFit="1" customWidth="1"/>
    <col min="8" max="12" width="10" style="1" bestFit="1" customWidth="1"/>
    <col min="13" max="13" width="7.42578125" style="1" bestFit="1" customWidth="1"/>
    <col min="14" max="16" width="15.7109375" style="1" customWidth="1"/>
    <col min="17" max="16384" width="9.28515625" style="1"/>
  </cols>
  <sheetData>
    <row r="1" spans="1:13">
      <c r="A1" s="11"/>
    </row>
    <row r="2" spans="1:13">
      <c r="A2" s="191" t="s">
        <v>120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3">
      <c r="A3" s="51"/>
      <c r="B3" s="51"/>
    </row>
    <row r="4" spans="1:13" ht="22.5">
      <c r="A4" s="193" t="s">
        <v>56</v>
      </c>
      <c r="B4" s="193" t="s">
        <v>0</v>
      </c>
      <c r="C4" s="180" t="s">
        <v>10</v>
      </c>
      <c r="D4" s="171" t="s">
        <v>114</v>
      </c>
      <c r="E4" s="171"/>
      <c r="F4" s="171"/>
      <c r="G4" s="7" t="s">
        <v>103</v>
      </c>
      <c r="H4" s="182" t="s">
        <v>77</v>
      </c>
      <c r="I4" s="183"/>
      <c r="J4" s="183"/>
      <c r="K4" s="183"/>
      <c r="L4" s="183"/>
      <c r="M4" s="177" t="s">
        <v>16</v>
      </c>
    </row>
    <row r="5" spans="1:13">
      <c r="A5" s="194"/>
      <c r="B5" s="194"/>
      <c r="C5" s="180"/>
      <c r="D5" s="25" t="s">
        <v>111</v>
      </c>
      <c r="E5" s="25" t="s">
        <v>112</v>
      </c>
      <c r="F5" s="25" t="s">
        <v>108</v>
      </c>
      <c r="G5" s="8" t="s">
        <v>107</v>
      </c>
      <c r="H5" s="9" t="s">
        <v>104</v>
      </c>
      <c r="I5" s="9" t="s">
        <v>105</v>
      </c>
      <c r="J5" s="9" t="s">
        <v>106</v>
      </c>
      <c r="K5" s="9" t="s">
        <v>109</v>
      </c>
      <c r="L5" s="9" t="s">
        <v>110</v>
      </c>
      <c r="M5" s="178"/>
    </row>
    <row r="6" spans="1:13">
      <c r="A6" s="194"/>
      <c r="B6" s="194"/>
      <c r="C6" s="195"/>
      <c r="D6" s="23" t="s">
        <v>113</v>
      </c>
      <c r="E6" s="23" t="s">
        <v>113</v>
      </c>
      <c r="F6" s="23" t="s">
        <v>113</v>
      </c>
      <c r="G6" s="6" t="s">
        <v>76</v>
      </c>
      <c r="H6" s="10" t="s">
        <v>34</v>
      </c>
      <c r="I6" s="10" t="s">
        <v>34</v>
      </c>
      <c r="J6" s="9" t="s">
        <v>34</v>
      </c>
      <c r="K6" s="10" t="s">
        <v>34</v>
      </c>
      <c r="L6" s="10" t="s">
        <v>34</v>
      </c>
      <c r="M6" s="192"/>
    </row>
    <row r="7" spans="1:13">
      <c r="A7" s="35">
        <v>1</v>
      </c>
      <c r="B7" s="17" t="s">
        <v>59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35">
        <f>A7+1</f>
        <v>2</v>
      </c>
      <c r="B8" s="17" t="s">
        <v>60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35">
        <f t="shared" ref="A9:A18" si="0">A8+1</f>
        <v>3</v>
      </c>
      <c r="B9" s="65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35">
        <f t="shared" si="0"/>
        <v>4</v>
      </c>
      <c r="B10" s="65" t="s">
        <v>68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35">
        <f t="shared" si="0"/>
        <v>5</v>
      </c>
      <c r="B11" s="65" t="s">
        <v>61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35">
        <f>A11+1</f>
        <v>6</v>
      </c>
      <c r="B12" s="65" t="s">
        <v>62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35">
        <f t="shared" si="0"/>
        <v>7</v>
      </c>
      <c r="B13" s="16" t="s">
        <v>63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35">
        <f t="shared" si="0"/>
        <v>8</v>
      </c>
      <c r="B14" s="16" t="s">
        <v>64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35">
        <f t="shared" si="0"/>
        <v>9</v>
      </c>
      <c r="B15" s="16" t="s">
        <v>65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35">
        <f t="shared" si="0"/>
        <v>10</v>
      </c>
      <c r="B16" s="65" t="s">
        <v>66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35">
        <f t="shared" si="0"/>
        <v>11</v>
      </c>
      <c r="B17" s="16" t="s">
        <v>95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35">
        <f t="shared" si="0"/>
        <v>12</v>
      </c>
      <c r="B18" s="16" t="s">
        <v>32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35"/>
      <c r="B19" s="16" t="s">
        <v>81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35">
        <v>17</v>
      </c>
      <c r="B20" s="46" t="s">
        <v>11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</sheetData>
  <mergeCells count="7">
    <mergeCell ref="A2:M2"/>
    <mergeCell ref="M4:M6"/>
    <mergeCell ref="A4:A6"/>
    <mergeCell ref="B4:B6"/>
    <mergeCell ref="C4:C6"/>
    <mergeCell ref="D4:F4"/>
    <mergeCell ref="H4:L4"/>
  </mergeCells>
  <phoneticPr fontId="0" type="noConversion"/>
  <pageMargins left="0.34" right="0.23622047244094491" top="0.98425196850393704" bottom="0.98425196850393704" header="0.23622047244094491" footer="0.23622047244094491"/>
  <pageSetup paperSize="9" scale="7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X434"/>
  <sheetViews>
    <sheetView tabSelected="1" view="pageLayout" workbookViewId="0">
      <selection activeCell="D11" sqref="D11"/>
    </sheetView>
  </sheetViews>
  <sheetFormatPr defaultColWidth="9.28515625" defaultRowHeight="12.75"/>
  <cols>
    <col min="1" max="1" width="6" style="66" customWidth="1"/>
    <col min="2" max="2" width="37.42578125" style="66" bestFit="1" customWidth="1"/>
    <col min="3" max="3" width="18.7109375" style="66" customWidth="1"/>
    <col min="4" max="4" width="16.7109375" style="66" customWidth="1"/>
    <col min="5" max="5" width="9.5703125" style="66" bestFit="1" customWidth="1"/>
    <col min="6" max="6" width="15.7109375" style="66" bestFit="1" customWidth="1"/>
    <col min="7" max="7" width="6.28515625" style="66" customWidth="1"/>
    <col min="8" max="8" width="37.42578125" style="66" bestFit="1" customWidth="1"/>
    <col min="9" max="9" width="19" style="66" customWidth="1"/>
    <col min="10" max="10" width="16.28515625" style="66" customWidth="1"/>
    <col min="11" max="11" width="9.7109375" style="66" bestFit="1" customWidth="1"/>
    <col min="12" max="12" width="15.85546875" style="66" bestFit="1" customWidth="1"/>
    <col min="13" max="13" width="5" style="66" customWidth="1"/>
    <col min="14" max="14" width="37.42578125" style="66" bestFit="1" customWidth="1"/>
    <col min="15" max="15" width="19.140625" style="66" customWidth="1"/>
    <col min="16" max="16" width="16.5703125" style="66" customWidth="1"/>
    <col min="17" max="17" width="9.42578125" style="66" bestFit="1" customWidth="1"/>
    <col min="18" max="18" width="15.7109375" style="66" bestFit="1" customWidth="1"/>
    <col min="19" max="19" width="7.5703125" style="66" customWidth="1"/>
    <col min="20" max="20" width="37.42578125" style="66" bestFit="1" customWidth="1"/>
    <col min="21" max="21" width="20.5703125" style="66" bestFit="1" customWidth="1"/>
    <col min="22" max="22" width="9" style="66" customWidth="1"/>
    <col min="23" max="23" width="10.140625" style="66" customWidth="1"/>
    <col min="24" max="24" width="16.42578125" style="66" customWidth="1"/>
    <col min="25" max="16384" width="9.28515625" style="66"/>
  </cols>
  <sheetData>
    <row r="1" spans="1:24" ht="16.5" customHeight="1">
      <c r="A1" s="279" t="s">
        <v>445</v>
      </c>
      <c r="B1" s="279"/>
      <c r="C1" s="279"/>
      <c r="D1" s="279"/>
      <c r="E1" s="279"/>
      <c r="F1" s="279"/>
      <c r="G1" s="279" t="s">
        <v>445</v>
      </c>
      <c r="H1" s="279"/>
      <c r="I1" s="279"/>
      <c r="J1" s="279"/>
      <c r="K1" s="279"/>
      <c r="L1" s="279"/>
      <c r="M1" s="279" t="s">
        <v>445</v>
      </c>
      <c r="N1" s="279"/>
      <c r="O1" s="279"/>
      <c r="P1" s="279"/>
      <c r="Q1" s="279"/>
      <c r="R1" s="279"/>
      <c r="S1" s="279" t="s">
        <v>445</v>
      </c>
      <c r="T1" s="279"/>
      <c r="U1" s="279"/>
      <c r="V1" s="279"/>
      <c r="W1" s="279"/>
      <c r="X1" s="279"/>
    </row>
    <row r="2" spans="1:24">
      <c r="B2" s="196" t="s">
        <v>138</v>
      </c>
      <c r="C2" s="197"/>
      <c r="D2" s="197"/>
      <c r="E2" s="197"/>
      <c r="F2" s="198"/>
      <c r="H2" s="196" t="s">
        <v>138</v>
      </c>
      <c r="I2" s="197"/>
      <c r="J2" s="197"/>
      <c r="K2" s="197"/>
      <c r="L2" s="198"/>
      <c r="N2" s="196" t="s">
        <v>138</v>
      </c>
      <c r="O2" s="197"/>
      <c r="P2" s="197"/>
      <c r="Q2" s="197"/>
      <c r="R2" s="198"/>
      <c r="T2" s="196" t="s">
        <v>139</v>
      </c>
      <c r="U2" s="197"/>
      <c r="V2" s="197"/>
      <c r="W2" s="197"/>
      <c r="X2" s="198"/>
    </row>
    <row r="3" spans="1:24">
      <c r="B3" s="196" t="s">
        <v>140</v>
      </c>
      <c r="C3" s="197"/>
      <c r="D3" s="197"/>
      <c r="E3" s="197"/>
      <c r="F3" s="198"/>
      <c r="H3" s="196" t="s">
        <v>141</v>
      </c>
      <c r="I3" s="197"/>
      <c r="J3" s="197"/>
      <c r="K3" s="197"/>
      <c r="L3" s="198"/>
      <c r="N3" s="196" t="s">
        <v>142</v>
      </c>
      <c r="O3" s="197"/>
      <c r="P3" s="197"/>
      <c r="Q3" s="197"/>
      <c r="R3" s="198"/>
      <c r="T3" s="196" t="s">
        <v>143</v>
      </c>
      <c r="U3" s="197"/>
      <c r="V3" s="197"/>
      <c r="W3" s="197"/>
      <c r="X3" s="198"/>
    </row>
    <row r="5" spans="1:24">
      <c r="B5" s="204" t="s">
        <v>121</v>
      </c>
      <c r="C5" s="205"/>
      <c r="D5" s="205"/>
      <c r="E5" s="205"/>
      <c r="F5" s="206"/>
      <c r="H5" s="204" t="s">
        <v>121</v>
      </c>
      <c r="I5" s="205"/>
      <c r="J5" s="205"/>
      <c r="K5" s="205"/>
      <c r="L5" s="206"/>
      <c r="N5" s="204" t="s">
        <v>121</v>
      </c>
      <c r="O5" s="205"/>
      <c r="P5" s="205"/>
      <c r="Q5" s="205"/>
      <c r="R5" s="206"/>
      <c r="T5" s="204" t="str">
        <f>N5</f>
        <v>FY 2004-05</v>
      </c>
      <c r="U5" s="205"/>
      <c r="V5" s="205"/>
      <c r="W5" s="205"/>
      <c r="X5" s="206"/>
    </row>
    <row r="6" spans="1:24">
      <c r="B6" s="207" t="s">
        <v>0</v>
      </c>
      <c r="C6" s="207" t="s">
        <v>82</v>
      </c>
      <c r="D6" s="207"/>
      <c r="E6" s="207"/>
      <c r="F6" s="207"/>
      <c r="H6" s="207" t="s">
        <v>0</v>
      </c>
      <c r="I6" s="207" t="s">
        <v>82</v>
      </c>
      <c r="J6" s="207"/>
      <c r="K6" s="207"/>
      <c r="L6" s="207"/>
      <c r="N6" s="199" t="s">
        <v>0</v>
      </c>
      <c r="O6" s="201" t="s">
        <v>82</v>
      </c>
      <c r="P6" s="202"/>
      <c r="Q6" s="202"/>
      <c r="R6" s="203"/>
      <c r="T6" s="199" t="s">
        <v>0</v>
      </c>
      <c r="U6" s="201" t="s">
        <v>82</v>
      </c>
      <c r="V6" s="202"/>
      <c r="W6" s="202"/>
      <c r="X6" s="203"/>
    </row>
    <row r="7" spans="1:24" ht="25.5">
      <c r="B7" s="207"/>
      <c r="C7" s="67" t="s">
        <v>83</v>
      </c>
      <c r="D7" s="67" t="s">
        <v>84</v>
      </c>
      <c r="E7" s="67" t="s">
        <v>85</v>
      </c>
      <c r="F7" s="67" t="s">
        <v>86</v>
      </c>
      <c r="H7" s="207"/>
      <c r="I7" s="67" t="s">
        <v>83</v>
      </c>
      <c r="J7" s="67" t="s">
        <v>84</v>
      </c>
      <c r="K7" s="67" t="s">
        <v>85</v>
      </c>
      <c r="L7" s="67" t="s">
        <v>86</v>
      </c>
      <c r="N7" s="200"/>
      <c r="O7" s="67" t="s">
        <v>83</v>
      </c>
      <c r="P7" s="67" t="s">
        <v>84</v>
      </c>
      <c r="Q7" s="67" t="s">
        <v>85</v>
      </c>
      <c r="R7" s="67" t="s">
        <v>86</v>
      </c>
      <c r="T7" s="200"/>
      <c r="U7" s="67" t="s">
        <v>83</v>
      </c>
      <c r="V7" s="67" t="s">
        <v>84</v>
      </c>
      <c r="W7" s="67" t="s">
        <v>85</v>
      </c>
      <c r="X7" s="67" t="s">
        <v>86</v>
      </c>
    </row>
    <row r="8" spans="1:24">
      <c r="B8" s="68" t="s">
        <v>87</v>
      </c>
      <c r="C8" s="69">
        <v>0</v>
      </c>
      <c r="D8" s="69">
        <v>0</v>
      </c>
      <c r="E8" s="69">
        <v>0</v>
      </c>
      <c r="F8" s="69">
        <f>C8+D8-E8</f>
        <v>0</v>
      </c>
      <c r="H8" s="68" t="s">
        <v>87</v>
      </c>
      <c r="I8" s="69">
        <v>0</v>
      </c>
      <c r="J8" s="69">
        <v>0</v>
      </c>
      <c r="K8" s="69">
        <v>0</v>
      </c>
      <c r="L8" s="69">
        <f>I8+J8-K8</f>
        <v>0</v>
      </c>
      <c r="N8" s="68" t="s">
        <v>87</v>
      </c>
      <c r="O8" s="69">
        <v>0</v>
      </c>
      <c r="P8" s="69">
        <v>0</v>
      </c>
      <c r="Q8" s="69">
        <v>0</v>
      </c>
      <c r="R8" s="69">
        <f>O8+P8-Q8</f>
        <v>0</v>
      </c>
      <c r="T8" s="68" t="s">
        <v>87</v>
      </c>
      <c r="U8" s="69">
        <f t="shared" ref="U8:W19" si="0">(C8+I8+O8)/10^7</f>
        <v>0</v>
      </c>
      <c r="V8" s="69">
        <f t="shared" si="0"/>
        <v>0</v>
      </c>
      <c r="W8" s="69">
        <f t="shared" si="0"/>
        <v>0</v>
      </c>
      <c r="X8" s="70">
        <f>U8+V8-W8</f>
        <v>0</v>
      </c>
    </row>
    <row r="9" spans="1:24">
      <c r="B9" s="68" t="s">
        <v>40</v>
      </c>
      <c r="C9" s="69">
        <v>0</v>
      </c>
      <c r="D9" s="69">
        <v>0</v>
      </c>
      <c r="E9" s="69">
        <v>0</v>
      </c>
      <c r="F9" s="69">
        <f t="shared" ref="F9:F19" si="1">C9+D9-E9</f>
        <v>0</v>
      </c>
      <c r="H9" s="68" t="s">
        <v>40</v>
      </c>
      <c r="I9" s="69">
        <v>0</v>
      </c>
      <c r="J9" s="69">
        <v>0</v>
      </c>
      <c r="K9" s="69">
        <v>0</v>
      </c>
      <c r="L9" s="69">
        <f t="shared" ref="L9:L19" si="2">I9+J9-K9</f>
        <v>0</v>
      </c>
      <c r="N9" s="68" t="s">
        <v>40</v>
      </c>
      <c r="O9" s="69">
        <v>0</v>
      </c>
      <c r="P9" s="69">
        <v>0</v>
      </c>
      <c r="Q9" s="69">
        <v>0</v>
      </c>
      <c r="R9" s="69">
        <f t="shared" ref="R9:R19" si="3">O9+P9-Q9</f>
        <v>0</v>
      </c>
      <c r="T9" s="68" t="s">
        <v>40</v>
      </c>
      <c r="U9" s="69">
        <f t="shared" si="0"/>
        <v>0</v>
      </c>
      <c r="V9" s="69">
        <f t="shared" si="0"/>
        <v>0</v>
      </c>
      <c r="W9" s="69">
        <f t="shared" si="0"/>
        <v>0</v>
      </c>
      <c r="X9" s="70">
        <f t="shared" ref="X9:X19" si="4">U9+V9-W9</f>
        <v>0</v>
      </c>
    </row>
    <row r="10" spans="1:24">
      <c r="B10" s="68" t="s">
        <v>88</v>
      </c>
      <c r="C10" s="69">
        <v>0</v>
      </c>
      <c r="D10" s="69">
        <v>0</v>
      </c>
      <c r="E10" s="69">
        <v>0</v>
      </c>
      <c r="F10" s="69">
        <f t="shared" si="1"/>
        <v>0</v>
      </c>
      <c r="H10" s="68" t="s">
        <v>88</v>
      </c>
      <c r="I10" s="69">
        <v>0</v>
      </c>
      <c r="J10" s="69">
        <v>0</v>
      </c>
      <c r="K10" s="69">
        <v>0</v>
      </c>
      <c r="L10" s="69">
        <f t="shared" si="2"/>
        <v>0</v>
      </c>
      <c r="N10" s="68" t="s">
        <v>88</v>
      </c>
      <c r="O10" s="69">
        <v>0</v>
      </c>
      <c r="P10" s="69">
        <v>0</v>
      </c>
      <c r="Q10" s="69">
        <v>0</v>
      </c>
      <c r="R10" s="69">
        <f t="shared" si="3"/>
        <v>0</v>
      </c>
      <c r="T10" s="68" t="s">
        <v>88</v>
      </c>
      <c r="U10" s="69">
        <f t="shared" si="0"/>
        <v>0</v>
      </c>
      <c r="V10" s="69">
        <f t="shared" si="0"/>
        <v>0</v>
      </c>
      <c r="W10" s="69">
        <f t="shared" si="0"/>
        <v>0</v>
      </c>
      <c r="X10" s="70">
        <f t="shared" si="4"/>
        <v>0</v>
      </c>
    </row>
    <row r="11" spans="1:24">
      <c r="B11" s="68" t="s">
        <v>89</v>
      </c>
      <c r="C11" s="69">
        <v>0</v>
      </c>
      <c r="D11" s="69">
        <v>0</v>
      </c>
      <c r="E11" s="69">
        <v>0</v>
      </c>
      <c r="F11" s="69">
        <f t="shared" si="1"/>
        <v>0</v>
      </c>
      <c r="H11" s="68" t="s">
        <v>89</v>
      </c>
      <c r="I11" s="69">
        <v>0</v>
      </c>
      <c r="J11" s="69">
        <v>0</v>
      </c>
      <c r="K11" s="69">
        <v>0</v>
      </c>
      <c r="L11" s="69">
        <f t="shared" si="2"/>
        <v>0</v>
      </c>
      <c r="N11" s="68" t="s">
        <v>89</v>
      </c>
      <c r="O11" s="69">
        <v>0</v>
      </c>
      <c r="P11" s="69">
        <v>0</v>
      </c>
      <c r="Q11" s="69">
        <v>0</v>
      </c>
      <c r="R11" s="69">
        <f t="shared" si="3"/>
        <v>0</v>
      </c>
      <c r="T11" s="68" t="s">
        <v>89</v>
      </c>
      <c r="U11" s="69">
        <f t="shared" si="0"/>
        <v>0</v>
      </c>
      <c r="V11" s="69">
        <f t="shared" si="0"/>
        <v>0</v>
      </c>
      <c r="W11" s="69">
        <f t="shared" si="0"/>
        <v>0</v>
      </c>
      <c r="X11" s="70">
        <f t="shared" si="4"/>
        <v>0</v>
      </c>
    </row>
    <row r="12" spans="1:24">
      <c r="B12" s="68" t="s">
        <v>39</v>
      </c>
      <c r="C12" s="69">
        <v>0</v>
      </c>
      <c r="D12" s="69">
        <v>0</v>
      </c>
      <c r="E12" s="69">
        <v>0</v>
      </c>
      <c r="F12" s="69">
        <f t="shared" si="1"/>
        <v>0</v>
      </c>
      <c r="H12" s="68" t="s">
        <v>39</v>
      </c>
      <c r="I12" s="69">
        <v>0</v>
      </c>
      <c r="J12" s="69">
        <v>206000000</v>
      </c>
      <c r="K12" s="69">
        <v>0</v>
      </c>
      <c r="L12" s="69">
        <f t="shared" si="2"/>
        <v>206000000</v>
      </c>
      <c r="N12" s="68" t="s">
        <v>39</v>
      </c>
      <c r="O12" s="69">
        <v>0</v>
      </c>
      <c r="P12" s="69">
        <v>0</v>
      </c>
      <c r="Q12" s="69">
        <v>0</v>
      </c>
      <c r="R12" s="69">
        <f t="shared" si="3"/>
        <v>0</v>
      </c>
      <c r="T12" s="68" t="s">
        <v>39</v>
      </c>
      <c r="U12" s="69">
        <f t="shared" si="0"/>
        <v>0</v>
      </c>
      <c r="V12" s="69">
        <f t="shared" si="0"/>
        <v>20.6</v>
      </c>
      <c r="W12" s="69">
        <f t="shared" si="0"/>
        <v>0</v>
      </c>
      <c r="X12" s="70">
        <f t="shared" si="4"/>
        <v>20.6</v>
      </c>
    </row>
    <row r="13" spans="1:24">
      <c r="B13" s="68" t="s">
        <v>90</v>
      </c>
      <c r="C13" s="69">
        <v>0</v>
      </c>
      <c r="D13" s="69">
        <v>0</v>
      </c>
      <c r="E13" s="69">
        <v>0</v>
      </c>
      <c r="F13" s="69">
        <f t="shared" si="1"/>
        <v>0</v>
      </c>
      <c r="H13" s="68" t="s">
        <v>90</v>
      </c>
      <c r="I13" s="69">
        <v>0</v>
      </c>
      <c r="J13" s="69">
        <v>192546000</v>
      </c>
      <c r="K13" s="69">
        <v>0</v>
      </c>
      <c r="L13" s="69">
        <f t="shared" si="2"/>
        <v>192546000</v>
      </c>
      <c r="N13" s="68" t="s">
        <v>90</v>
      </c>
      <c r="O13" s="69">
        <v>0</v>
      </c>
      <c r="P13" s="69">
        <v>0</v>
      </c>
      <c r="Q13" s="69">
        <v>0</v>
      </c>
      <c r="R13" s="69">
        <f t="shared" si="3"/>
        <v>0</v>
      </c>
      <c r="T13" s="68" t="s">
        <v>90</v>
      </c>
      <c r="U13" s="69">
        <f t="shared" si="0"/>
        <v>0</v>
      </c>
      <c r="V13" s="69">
        <f t="shared" si="0"/>
        <v>19.2546</v>
      </c>
      <c r="W13" s="69">
        <f t="shared" si="0"/>
        <v>0</v>
      </c>
      <c r="X13" s="70">
        <f t="shared" si="4"/>
        <v>19.2546</v>
      </c>
    </row>
    <row r="14" spans="1:24">
      <c r="B14" s="68" t="s">
        <v>41</v>
      </c>
      <c r="C14" s="69">
        <v>0</v>
      </c>
      <c r="D14" s="69">
        <v>0</v>
      </c>
      <c r="E14" s="69">
        <v>0</v>
      </c>
      <c r="F14" s="69">
        <f t="shared" si="1"/>
        <v>0</v>
      </c>
      <c r="H14" s="68" t="s">
        <v>41</v>
      </c>
      <c r="I14" s="69">
        <v>0</v>
      </c>
      <c r="J14" s="69">
        <v>0</v>
      </c>
      <c r="K14" s="69">
        <v>0</v>
      </c>
      <c r="L14" s="69">
        <f t="shared" si="2"/>
        <v>0</v>
      </c>
      <c r="N14" s="68" t="s">
        <v>41</v>
      </c>
      <c r="O14" s="69">
        <v>0</v>
      </c>
      <c r="P14" s="69">
        <v>0</v>
      </c>
      <c r="Q14" s="69">
        <v>0</v>
      </c>
      <c r="R14" s="69">
        <f t="shared" si="3"/>
        <v>0</v>
      </c>
      <c r="T14" s="68" t="s">
        <v>41</v>
      </c>
      <c r="U14" s="69">
        <f t="shared" si="0"/>
        <v>0</v>
      </c>
      <c r="V14" s="69">
        <f t="shared" si="0"/>
        <v>0</v>
      </c>
      <c r="W14" s="69">
        <f t="shared" si="0"/>
        <v>0</v>
      </c>
      <c r="X14" s="70">
        <f t="shared" si="4"/>
        <v>0</v>
      </c>
    </row>
    <row r="15" spans="1:24">
      <c r="B15" s="68" t="s">
        <v>42</v>
      </c>
      <c r="C15" s="69">
        <v>0</v>
      </c>
      <c r="D15" s="69">
        <v>0</v>
      </c>
      <c r="E15" s="69">
        <v>0</v>
      </c>
      <c r="F15" s="69">
        <f t="shared" si="1"/>
        <v>0</v>
      </c>
      <c r="H15" s="68" t="s">
        <v>42</v>
      </c>
      <c r="I15" s="69">
        <v>0</v>
      </c>
      <c r="J15" s="69">
        <v>0</v>
      </c>
      <c r="K15" s="69">
        <v>0</v>
      </c>
      <c r="L15" s="69">
        <f t="shared" si="2"/>
        <v>0</v>
      </c>
      <c r="N15" s="68" t="s">
        <v>42</v>
      </c>
      <c r="O15" s="69">
        <v>0</v>
      </c>
      <c r="P15" s="69">
        <v>0</v>
      </c>
      <c r="Q15" s="69">
        <v>0</v>
      </c>
      <c r="R15" s="69">
        <f t="shared" si="3"/>
        <v>0</v>
      </c>
      <c r="T15" s="68" t="s">
        <v>42</v>
      </c>
      <c r="U15" s="69">
        <f t="shared" si="0"/>
        <v>0</v>
      </c>
      <c r="V15" s="69">
        <f t="shared" si="0"/>
        <v>0</v>
      </c>
      <c r="W15" s="69">
        <f t="shared" si="0"/>
        <v>0</v>
      </c>
      <c r="X15" s="70">
        <f t="shared" si="4"/>
        <v>0</v>
      </c>
    </row>
    <row r="16" spans="1:24">
      <c r="B16" s="68" t="s">
        <v>91</v>
      </c>
      <c r="C16" s="69">
        <v>0</v>
      </c>
      <c r="D16" s="69">
        <v>0</v>
      </c>
      <c r="E16" s="69">
        <v>0</v>
      </c>
      <c r="F16" s="69">
        <f t="shared" si="1"/>
        <v>0</v>
      </c>
      <c r="H16" s="68" t="s">
        <v>91</v>
      </c>
      <c r="I16" s="69">
        <v>0</v>
      </c>
      <c r="J16" s="69">
        <v>0</v>
      </c>
      <c r="K16" s="69">
        <v>0</v>
      </c>
      <c r="L16" s="69">
        <f t="shared" si="2"/>
        <v>0</v>
      </c>
      <c r="N16" s="68" t="s">
        <v>91</v>
      </c>
      <c r="O16" s="69">
        <v>0</v>
      </c>
      <c r="P16" s="69">
        <v>0</v>
      </c>
      <c r="Q16" s="69">
        <v>0</v>
      </c>
      <c r="R16" s="69">
        <f t="shared" si="3"/>
        <v>0</v>
      </c>
      <c r="T16" s="68" t="s">
        <v>91</v>
      </c>
      <c r="U16" s="69">
        <f t="shared" si="0"/>
        <v>0</v>
      </c>
      <c r="V16" s="69">
        <f t="shared" si="0"/>
        <v>0</v>
      </c>
      <c r="W16" s="69">
        <f t="shared" si="0"/>
        <v>0</v>
      </c>
      <c r="X16" s="70">
        <f t="shared" si="4"/>
        <v>0</v>
      </c>
    </row>
    <row r="17" spans="2:24" ht="25.5">
      <c r="B17" s="71" t="s">
        <v>92</v>
      </c>
      <c r="C17" s="69">
        <v>0</v>
      </c>
      <c r="D17" s="69">
        <v>0</v>
      </c>
      <c r="E17" s="69">
        <v>0</v>
      </c>
      <c r="F17" s="69">
        <f t="shared" si="1"/>
        <v>0</v>
      </c>
      <c r="H17" s="71" t="s">
        <v>92</v>
      </c>
      <c r="I17" s="69">
        <v>0</v>
      </c>
      <c r="J17" s="69">
        <v>0</v>
      </c>
      <c r="K17" s="69">
        <v>0</v>
      </c>
      <c r="L17" s="69">
        <f t="shared" si="2"/>
        <v>0</v>
      </c>
      <c r="N17" s="71" t="s">
        <v>92</v>
      </c>
      <c r="O17" s="69">
        <v>0</v>
      </c>
      <c r="P17" s="69">
        <v>0</v>
      </c>
      <c r="Q17" s="69">
        <v>0</v>
      </c>
      <c r="R17" s="69">
        <f t="shared" si="3"/>
        <v>0</v>
      </c>
      <c r="T17" s="71" t="s">
        <v>92</v>
      </c>
      <c r="U17" s="69">
        <f t="shared" si="0"/>
        <v>0</v>
      </c>
      <c r="V17" s="69">
        <f t="shared" si="0"/>
        <v>0</v>
      </c>
      <c r="W17" s="69">
        <f t="shared" si="0"/>
        <v>0</v>
      </c>
      <c r="X17" s="70">
        <f t="shared" si="4"/>
        <v>0</v>
      </c>
    </row>
    <row r="18" spans="2:24">
      <c r="B18" s="68" t="s">
        <v>93</v>
      </c>
      <c r="C18" s="69">
        <v>0</v>
      </c>
      <c r="D18" s="69">
        <v>0</v>
      </c>
      <c r="E18" s="69">
        <v>0</v>
      </c>
      <c r="F18" s="69">
        <f t="shared" si="1"/>
        <v>0</v>
      </c>
      <c r="H18" s="68" t="s">
        <v>93</v>
      </c>
      <c r="I18" s="69">
        <v>0</v>
      </c>
      <c r="J18" s="69">
        <v>0</v>
      </c>
      <c r="K18" s="69">
        <v>0</v>
      </c>
      <c r="L18" s="69">
        <f t="shared" si="2"/>
        <v>0</v>
      </c>
      <c r="N18" s="68" t="s">
        <v>93</v>
      </c>
      <c r="O18" s="69">
        <v>0</v>
      </c>
      <c r="P18" s="69">
        <v>0</v>
      </c>
      <c r="Q18" s="69">
        <v>0</v>
      </c>
      <c r="R18" s="69">
        <f t="shared" si="3"/>
        <v>0</v>
      </c>
      <c r="T18" s="68" t="s">
        <v>93</v>
      </c>
      <c r="U18" s="69">
        <f t="shared" si="0"/>
        <v>0</v>
      </c>
      <c r="V18" s="69">
        <f t="shared" si="0"/>
        <v>0</v>
      </c>
      <c r="W18" s="69">
        <f t="shared" si="0"/>
        <v>0</v>
      </c>
      <c r="X18" s="70">
        <f t="shared" si="4"/>
        <v>0</v>
      </c>
    </row>
    <row r="19" spans="2:24">
      <c r="B19" s="68" t="s">
        <v>94</v>
      </c>
      <c r="C19" s="69">
        <v>0</v>
      </c>
      <c r="D19" s="69">
        <v>0</v>
      </c>
      <c r="E19" s="69">
        <v>0</v>
      </c>
      <c r="F19" s="69">
        <f t="shared" si="1"/>
        <v>0</v>
      </c>
      <c r="H19" s="68" t="s">
        <v>94</v>
      </c>
      <c r="I19" s="69">
        <v>0</v>
      </c>
      <c r="J19" s="69">
        <v>0</v>
      </c>
      <c r="K19" s="69">
        <v>0</v>
      </c>
      <c r="L19" s="69">
        <f t="shared" si="2"/>
        <v>0</v>
      </c>
      <c r="N19" s="68" t="s">
        <v>94</v>
      </c>
      <c r="O19" s="69">
        <v>0</v>
      </c>
      <c r="P19" s="69">
        <v>0</v>
      </c>
      <c r="Q19" s="69">
        <v>0</v>
      </c>
      <c r="R19" s="69">
        <f t="shared" si="3"/>
        <v>0</v>
      </c>
      <c r="T19" s="68" t="s">
        <v>94</v>
      </c>
      <c r="U19" s="69">
        <f t="shared" si="0"/>
        <v>0</v>
      </c>
      <c r="V19" s="69">
        <f t="shared" si="0"/>
        <v>0</v>
      </c>
      <c r="W19" s="69">
        <f t="shared" si="0"/>
        <v>0</v>
      </c>
      <c r="X19" s="70">
        <f t="shared" si="4"/>
        <v>0</v>
      </c>
    </row>
    <row r="20" spans="2:24">
      <c r="B20" s="68"/>
      <c r="C20" s="70"/>
      <c r="D20" s="70"/>
      <c r="E20" s="70"/>
      <c r="F20" s="70"/>
      <c r="H20" s="68"/>
      <c r="I20" s="70"/>
      <c r="J20" s="70"/>
      <c r="K20" s="70"/>
      <c r="L20" s="70"/>
      <c r="N20" s="68"/>
      <c r="O20" s="70"/>
      <c r="P20" s="70"/>
      <c r="Q20" s="70"/>
      <c r="R20" s="70"/>
      <c r="T20" s="68"/>
      <c r="U20" s="70"/>
      <c r="V20" s="70"/>
      <c r="W20" s="70"/>
      <c r="X20" s="70"/>
    </row>
    <row r="21" spans="2:24">
      <c r="B21" s="72" t="s">
        <v>5</v>
      </c>
      <c r="C21" s="70">
        <f>SUM(C8:C19)</f>
        <v>0</v>
      </c>
      <c r="D21" s="70">
        <f>SUM(D8:D19)</f>
        <v>0</v>
      </c>
      <c r="E21" s="70">
        <f>SUM(E8:E19)</f>
        <v>0</v>
      </c>
      <c r="F21" s="70">
        <f>SUM(F8:F19)</f>
        <v>0</v>
      </c>
      <c r="H21" s="72" t="s">
        <v>5</v>
      </c>
      <c r="I21" s="70">
        <f>SUM(I8:I19)</f>
        <v>0</v>
      </c>
      <c r="J21" s="70">
        <f>SUM(J8:J19)</f>
        <v>398546000</v>
      </c>
      <c r="K21" s="70">
        <f>SUM(K8:K19)</f>
        <v>0</v>
      </c>
      <c r="L21" s="70">
        <f>SUM(L8:L19)</f>
        <v>398546000</v>
      </c>
      <c r="N21" s="72" t="s">
        <v>5</v>
      </c>
      <c r="O21" s="70">
        <f>SUM(O8:O19)</f>
        <v>0</v>
      </c>
      <c r="P21" s="70">
        <f>SUM(P8:P19)</f>
        <v>0</v>
      </c>
      <c r="Q21" s="70">
        <f>SUM(Q8:Q19)</f>
        <v>0</v>
      </c>
      <c r="R21" s="70">
        <f>SUM(R8:R19)</f>
        <v>0</v>
      </c>
      <c r="T21" s="72" t="s">
        <v>5</v>
      </c>
      <c r="U21" s="70">
        <f>SUM(U8:U19)</f>
        <v>0</v>
      </c>
      <c r="V21" s="70">
        <f>SUM(V8:V19)</f>
        <v>39.854600000000005</v>
      </c>
      <c r="W21" s="70">
        <f>SUM(W8:W19)</f>
        <v>0</v>
      </c>
      <c r="X21" s="70">
        <f>SUM(X8:X19)</f>
        <v>39.854600000000005</v>
      </c>
    </row>
    <row r="23" spans="2:24">
      <c r="B23" s="204" t="s">
        <v>122</v>
      </c>
      <c r="C23" s="205"/>
      <c r="D23" s="205"/>
      <c r="E23" s="205"/>
      <c r="F23" s="206"/>
      <c r="H23" s="204" t="s">
        <v>122</v>
      </c>
      <c r="I23" s="205"/>
      <c r="J23" s="205"/>
      <c r="K23" s="205"/>
      <c r="L23" s="206"/>
      <c r="N23" s="204" t="s">
        <v>122</v>
      </c>
      <c r="O23" s="205"/>
      <c r="P23" s="205"/>
      <c r="Q23" s="205"/>
      <c r="R23" s="206"/>
      <c r="T23" s="204" t="str">
        <f>N23</f>
        <v>FY 2005-06</v>
      </c>
      <c r="U23" s="205"/>
      <c r="V23" s="205"/>
      <c r="W23" s="205"/>
      <c r="X23" s="206"/>
    </row>
    <row r="24" spans="2:24">
      <c r="B24" s="207" t="s">
        <v>0</v>
      </c>
      <c r="C24" s="207" t="s">
        <v>82</v>
      </c>
      <c r="D24" s="207"/>
      <c r="E24" s="207"/>
      <c r="F24" s="207"/>
      <c r="H24" s="207" t="s">
        <v>0</v>
      </c>
      <c r="I24" s="207" t="s">
        <v>82</v>
      </c>
      <c r="J24" s="207"/>
      <c r="K24" s="207"/>
      <c r="L24" s="207"/>
      <c r="N24" s="199" t="s">
        <v>0</v>
      </c>
      <c r="O24" s="201" t="s">
        <v>82</v>
      </c>
      <c r="P24" s="202"/>
      <c r="Q24" s="202"/>
      <c r="R24" s="203"/>
      <c r="T24" s="199" t="s">
        <v>0</v>
      </c>
      <c r="U24" s="201" t="s">
        <v>82</v>
      </c>
      <c r="V24" s="202"/>
      <c r="W24" s="202"/>
      <c r="X24" s="203"/>
    </row>
    <row r="25" spans="2:24" ht="25.5">
      <c r="B25" s="207"/>
      <c r="C25" s="67" t="s">
        <v>83</v>
      </c>
      <c r="D25" s="67" t="s">
        <v>84</v>
      </c>
      <c r="E25" s="67" t="s">
        <v>85</v>
      </c>
      <c r="F25" s="67" t="s">
        <v>86</v>
      </c>
      <c r="H25" s="207"/>
      <c r="I25" s="67" t="s">
        <v>83</v>
      </c>
      <c r="J25" s="67" t="s">
        <v>84</v>
      </c>
      <c r="K25" s="67" t="s">
        <v>85</v>
      </c>
      <c r="L25" s="67" t="s">
        <v>86</v>
      </c>
      <c r="N25" s="200"/>
      <c r="O25" s="67" t="s">
        <v>83</v>
      </c>
      <c r="P25" s="67" t="s">
        <v>84</v>
      </c>
      <c r="Q25" s="67" t="s">
        <v>85</v>
      </c>
      <c r="R25" s="67" t="s">
        <v>86</v>
      </c>
      <c r="T25" s="200"/>
      <c r="U25" s="67" t="s">
        <v>83</v>
      </c>
      <c r="V25" s="67" t="s">
        <v>84</v>
      </c>
      <c r="W25" s="67" t="s">
        <v>85</v>
      </c>
      <c r="X25" s="67" t="s">
        <v>86</v>
      </c>
    </row>
    <row r="26" spans="2:24">
      <c r="B26" s="68" t="s">
        <v>87</v>
      </c>
      <c r="C26" s="69">
        <f t="shared" ref="C26:C37" si="5">F8</f>
        <v>0</v>
      </c>
      <c r="D26" s="69">
        <v>0</v>
      </c>
      <c r="E26" s="69">
        <v>0</v>
      </c>
      <c r="F26" s="69">
        <f>C26+D26-E26</f>
        <v>0</v>
      </c>
      <c r="H26" s="68" t="s">
        <v>87</v>
      </c>
      <c r="I26" s="69">
        <f t="shared" ref="I26:I37" si="6">L8</f>
        <v>0</v>
      </c>
      <c r="J26" s="69">
        <v>2112500</v>
      </c>
      <c r="K26" s="69">
        <v>0</v>
      </c>
      <c r="L26" s="69">
        <f>I26+J26-K26</f>
        <v>2112500</v>
      </c>
      <c r="N26" s="68" t="s">
        <v>87</v>
      </c>
      <c r="O26" s="69">
        <v>0</v>
      </c>
      <c r="P26" s="69">
        <v>0</v>
      </c>
      <c r="Q26" s="69">
        <v>0</v>
      </c>
      <c r="R26" s="69">
        <f>O26+P26-Q26</f>
        <v>0</v>
      </c>
      <c r="T26" s="68" t="s">
        <v>87</v>
      </c>
      <c r="U26" s="69">
        <f t="shared" ref="U26:W37" si="7">(C26+I26+O26)/10^7</f>
        <v>0</v>
      </c>
      <c r="V26" s="69">
        <f t="shared" si="7"/>
        <v>0.21124999999999999</v>
      </c>
      <c r="W26" s="69">
        <f t="shared" si="7"/>
        <v>0</v>
      </c>
      <c r="X26" s="70">
        <f>U26+V26-W26</f>
        <v>0.21124999999999999</v>
      </c>
    </row>
    <row r="27" spans="2:24">
      <c r="B27" s="68" t="s">
        <v>40</v>
      </c>
      <c r="C27" s="69">
        <f t="shared" si="5"/>
        <v>0</v>
      </c>
      <c r="D27" s="69">
        <v>0</v>
      </c>
      <c r="E27" s="69">
        <v>0</v>
      </c>
      <c r="F27" s="69">
        <f t="shared" ref="F27:F37" si="8">C27+D27-E27</f>
        <v>0</v>
      </c>
      <c r="H27" s="68" t="s">
        <v>40</v>
      </c>
      <c r="I27" s="69">
        <f t="shared" si="6"/>
        <v>0</v>
      </c>
      <c r="J27" s="69">
        <v>0</v>
      </c>
      <c r="K27" s="69">
        <v>0</v>
      </c>
      <c r="L27" s="69">
        <f t="shared" ref="L27:L37" si="9">I27+J27-K27</f>
        <v>0</v>
      </c>
      <c r="N27" s="68" t="s">
        <v>40</v>
      </c>
      <c r="O27" s="69">
        <v>0</v>
      </c>
      <c r="P27" s="69">
        <v>0</v>
      </c>
      <c r="Q27" s="69">
        <v>0</v>
      </c>
      <c r="R27" s="69">
        <f t="shared" ref="R27:R37" si="10">O27+P27-Q27</f>
        <v>0</v>
      </c>
      <c r="T27" s="68" t="s">
        <v>40</v>
      </c>
      <c r="U27" s="69">
        <f t="shared" si="7"/>
        <v>0</v>
      </c>
      <c r="V27" s="69">
        <f t="shared" si="7"/>
        <v>0</v>
      </c>
      <c r="W27" s="69">
        <f t="shared" si="7"/>
        <v>0</v>
      </c>
      <c r="X27" s="70">
        <f t="shared" ref="X27:X37" si="11">U27+V27-W27</f>
        <v>0</v>
      </c>
    </row>
    <row r="28" spans="2:24">
      <c r="B28" s="68" t="s">
        <v>88</v>
      </c>
      <c r="C28" s="69">
        <f t="shared" si="5"/>
        <v>0</v>
      </c>
      <c r="D28" s="69">
        <v>0</v>
      </c>
      <c r="E28" s="69">
        <v>0</v>
      </c>
      <c r="F28" s="69">
        <f t="shared" si="8"/>
        <v>0</v>
      </c>
      <c r="H28" s="68" t="s">
        <v>88</v>
      </c>
      <c r="I28" s="69">
        <f t="shared" si="6"/>
        <v>0</v>
      </c>
      <c r="J28" s="69">
        <v>0</v>
      </c>
      <c r="K28" s="69">
        <v>0</v>
      </c>
      <c r="L28" s="69">
        <f t="shared" si="9"/>
        <v>0</v>
      </c>
      <c r="N28" s="68" t="s">
        <v>88</v>
      </c>
      <c r="O28" s="69">
        <v>0</v>
      </c>
      <c r="P28" s="69">
        <v>0</v>
      </c>
      <c r="Q28" s="69">
        <v>0</v>
      </c>
      <c r="R28" s="69">
        <f t="shared" si="10"/>
        <v>0</v>
      </c>
      <c r="T28" s="68" t="s">
        <v>88</v>
      </c>
      <c r="U28" s="69">
        <f t="shared" si="7"/>
        <v>0</v>
      </c>
      <c r="V28" s="69">
        <f t="shared" si="7"/>
        <v>0</v>
      </c>
      <c r="W28" s="69">
        <f t="shared" si="7"/>
        <v>0</v>
      </c>
      <c r="X28" s="70">
        <f t="shared" si="11"/>
        <v>0</v>
      </c>
    </row>
    <row r="29" spans="2:24">
      <c r="B29" s="68" t="s">
        <v>89</v>
      </c>
      <c r="C29" s="69">
        <f t="shared" si="5"/>
        <v>0</v>
      </c>
      <c r="D29" s="69">
        <v>0</v>
      </c>
      <c r="E29" s="69">
        <v>0</v>
      </c>
      <c r="F29" s="69">
        <f t="shared" si="8"/>
        <v>0</v>
      </c>
      <c r="H29" s="68" t="s">
        <v>89</v>
      </c>
      <c r="I29" s="69">
        <f t="shared" si="6"/>
        <v>0</v>
      </c>
      <c r="J29" s="69">
        <v>0</v>
      </c>
      <c r="K29" s="69">
        <v>0</v>
      </c>
      <c r="L29" s="69">
        <f t="shared" si="9"/>
        <v>0</v>
      </c>
      <c r="N29" s="68" t="s">
        <v>89</v>
      </c>
      <c r="O29" s="69">
        <v>0</v>
      </c>
      <c r="P29" s="69">
        <v>0</v>
      </c>
      <c r="Q29" s="69">
        <v>0</v>
      </c>
      <c r="R29" s="69">
        <f t="shared" si="10"/>
        <v>0</v>
      </c>
      <c r="T29" s="68" t="s">
        <v>89</v>
      </c>
      <c r="U29" s="69">
        <f t="shared" si="7"/>
        <v>0</v>
      </c>
      <c r="V29" s="69">
        <f t="shared" si="7"/>
        <v>0</v>
      </c>
      <c r="W29" s="69">
        <f t="shared" si="7"/>
        <v>0</v>
      </c>
      <c r="X29" s="70">
        <f t="shared" si="11"/>
        <v>0</v>
      </c>
    </row>
    <row r="30" spans="2:24">
      <c r="B30" s="68" t="s">
        <v>39</v>
      </c>
      <c r="C30" s="69">
        <f t="shared" si="5"/>
        <v>0</v>
      </c>
      <c r="D30" s="69">
        <v>0</v>
      </c>
      <c r="E30" s="69">
        <v>0</v>
      </c>
      <c r="F30" s="69">
        <f t="shared" si="8"/>
        <v>0</v>
      </c>
      <c r="H30" s="68" t="s">
        <v>39</v>
      </c>
      <c r="I30" s="69">
        <f t="shared" si="6"/>
        <v>206000000</v>
      </c>
      <c r="J30" s="69">
        <v>0</v>
      </c>
      <c r="K30" s="69">
        <v>0</v>
      </c>
      <c r="L30" s="69">
        <f t="shared" si="9"/>
        <v>206000000</v>
      </c>
      <c r="N30" s="68" t="s">
        <v>39</v>
      </c>
      <c r="O30" s="69">
        <v>91614000</v>
      </c>
      <c r="P30" s="69">
        <v>91614000</v>
      </c>
      <c r="Q30" s="69">
        <v>0</v>
      </c>
      <c r="R30" s="69">
        <f t="shared" si="10"/>
        <v>183228000</v>
      </c>
      <c r="T30" s="68" t="s">
        <v>39</v>
      </c>
      <c r="U30" s="69">
        <f t="shared" si="7"/>
        <v>29.761399999999998</v>
      </c>
      <c r="V30" s="69">
        <f t="shared" si="7"/>
        <v>9.1614000000000004</v>
      </c>
      <c r="W30" s="69">
        <f t="shared" si="7"/>
        <v>0</v>
      </c>
      <c r="X30" s="70">
        <f t="shared" si="11"/>
        <v>38.922799999999995</v>
      </c>
    </row>
    <row r="31" spans="2:24">
      <c r="B31" s="68" t="s">
        <v>90</v>
      </c>
      <c r="C31" s="69">
        <f t="shared" si="5"/>
        <v>0</v>
      </c>
      <c r="D31" s="69">
        <v>0</v>
      </c>
      <c r="E31" s="69">
        <v>0</v>
      </c>
      <c r="F31" s="69">
        <f t="shared" si="8"/>
        <v>0</v>
      </c>
      <c r="H31" s="68" t="s">
        <v>90</v>
      </c>
      <c r="I31" s="69">
        <f t="shared" si="6"/>
        <v>192546000</v>
      </c>
      <c r="J31" s="69">
        <v>72343000</v>
      </c>
      <c r="K31" s="69">
        <v>0</v>
      </c>
      <c r="L31" s="69">
        <f t="shared" si="9"/>
        <v>264889000</v>
      </c>
      <c r="N31" s="68" t="s">
        <v>90</v>
      </c>
      <c r="O31" s="69">
        <v>97146000</v>
      </c>
      <c r="P31" s="69">
        <v>97146000</v>
      </c>
      <c r="Q31" s="69">
        <v>0</v>
      </c>
      <c r="R31" s="69">
        <f t="shared" si="10"/>
        <v>194292000</v>
      </c>
      <c r="T31" s="68" t="s">
        <v>90</v>
      </c>
      <c r="U31" s="69">
        <f t="shared" si="7"/>
        <v>28.969200000000001</v>
      </c>
      <c r="V31" s="69">
        <f t="shared" si="7"/>
        <v>16.948899999999998</v>
      </c>
      <c r="W31" s="69">
        <f t="shared" si="7"/>
        <v>0</v>
      </c>
      <c r="X31" s="70">
        <f t="shared" si="11"/>
        <v>45.918099999999995</v>
      </c>
    </row>
    <row r="32" spans="2:24">
      <c r="B32" s="68" t="s">
        <v>41</v>
      </c>
      <c r="C32" s="69">
        <f t="shared" si="5"/>
        <v>0</v>
      </c>
      <c r="D32" s="69">
        <v>0</v>
      </c>
      <c r="E32" s="69">
        <v>0</v>
      </c>
      <c r="F32" s="69">
        <f t="shared" si="8"/>
        <v>0</v>
      </c>
      <c r="H32" s="68" t="s">
        <v>41</v>
      </c>
      <c r="I32" s="69">
        <f t="shared" si="6"/>
        <v>0</v>
      </c>
      <c r="J32" s="69">
        <v>0</v>
      </c>
      <c r="K32" s="69">
        <v>0</v>
      </c>
      <c r="L32" s="69">
        <f t="shared" si="9"/>
        <v>0</v>
      </c>
      <c r="N32" s="68" t="s">
        <v>41</v>
      </c>
      <c r="O32" s="69">
        <v>0</v>
      </c>
      <c r="P32" s="69">
        <v>0</v>
      </c>
      <c r="Q32" s="69">
        <v>0</v>
      </c>
      <c r="R32" s="69">
        <f t="shared" si="10"/>
        <v>0</v>
      </c>
      <c r="T32" s="68" t="s">
        <v>41</v>
      </c>
      <c r="U32" s="69">
        <f t="shared" si="7"/>
        <v>0</v>
      </c>
      <c r="V32" s="69">
        <f t="shared" si="7"/>
        <v>0</v>
      </c>
      <c r="W32" s="69">
        <f t="shared" si="7"/>
        <v>0</v>
      </c>
      <c r="X32" s="70">
        <f t="shared" si="11"/>
        <v>0</v>
      </c>
    </row>
    <row r="33" spans="2:24">
      <c r="B33" s="68" t="s">
        <v>42</v>
      </c>
      <c r="C33" s="69">
        <f t="shared" si="5"/>
        <v>0</v>
      </c>
      <c r="D33" s="69">
        <v>0</v>
      </c>
      <c r="E33" s="69">
        <v>0</v>
      </c>
      <c r="F33" s="69">
        <f t="shared" si="8"/>
        <v>0</v>
      </c>
      <c r="H33" s="68" t="s">
        <v>42</v>
      </c>
      <c r="I33" s="69">
        <f t="shared" si="6"/>
        <v>0</v>
      </c>
      <c r="J33" s="69">
        <v>0</v>
      </c>
      <c r="K33" s="69">
        <v>0</v>
      </c>
      <c r="L33" s="69">
        <f t="shared" si="9"/>
        <v>0</v>
      </c>
      <c r="N33" s="68" t="s">
        <v>42</v>
      </c>
      <c r="O33" s="69">
        <v>0</v>
      </c>
      <c r="P33" s="69">
        <v>0</v>
      </c>
      <c r="Q33" s="69">
        <v>0</v>
      </c>
      <c r="R33" s="69">
        <f t="shared" si="10"/>
        <v>0</v>
      </c>
      <c r="T33" s="68" t="s">
        <v>42</v>
      </c>
      <c r="U33" s="69">
        <f t="shared" si="7"/>
        <v>0</v>
      </c>
      <c r="V33" s="69">
        <f t="shared" si="7"/>
        <v>0</v>
      </c>
      <c r="W33" s="69">
        <f t="shared" si="7"/>
        <v>0</v>
      </c>
      <c r="X33" s="70">
        <f t="shared" si="11"/>
        <v>0</v>
      </c>
    </row>
    <row r="34" spans="2:24">
      <c r="B34" s="68" t="s">
        <v>91</v>
      </c>
      <c r="C34" s="69">
        <f t="shared" si="5"/>
        <v>0</v>
      </c>
      <c r="D34" s="69">
        <v>0</v>
      </c>
      <c r="E34" s="69">
        <v>0</v>
      </c>
      <c r="F34" s="69">
        <f t="shared" si="8"/>
        <v>0</v>
      </c>
      <c r="H34" s="68" t="s">
        <v>91</v>
      </c>
      <c r="I34" s="69">
        <f t="shared" si="6"/>
        <v>0</v>
      </c>
      <c r="J34" s="69">
        <v>0</v>
      </c>
      <c r="K34" s="69">
        <v>0</v>
      </c>
      <c r="L34" s="69">
        <f t="shared" si="9"/>
        <v>0</v>
      </c>
      <c r="N34" s="68" t="s">
        <v>91</v>
      </c>
      <c r="O34" s="69">
        <v>0</v>
      </c>
      <c r="P34" s="69">
        <v>0</v>
      </c>
      <c r="Q34" s="69">
        <v>0</v>
      </c>
      <c r="R34" s="69">
        <f t="shared" si="10"/>
        <v>0</v>
      </c>
      <c r="T34" s="68" t="s">
        <v>91</v>
      </c>
      <c r="U34" s="69">
        <f t="shared" si="7"/>
        <v>0</v>
      </c>
      <c r="V34" s="69">
        <f t="shared" si="7"/>
        <v>0</v>
      </c>
      <c r="W34" s="69">
        <f t="shared" si="7"/>
        <v>0</v>
      </c>
      <c r="X34" s="70">
        <f t="shared" si="11"/>
        <v>0</v>
      </c>
    </row>
    <row r="35" spans="2:24" ht="25.5">
      <c r="B35" s="71" t="s">
        <v>92</v>
      </c>
      <c r="C35" s="69">
        <f t="shared" si="5"/>
        <v>0</v>
      </c>
      <c r="D35" s="69">
        <v>0</v>
      </c>
      <c r="E35" s="69">
        <v>0</v>
      </c>
      <c r="F35" s="69">
        <f t="shared" si="8"/>
        <v>0</v>
      </c>
      <c r="H35" s="71" t="s">
        <v>92</v>
      </c>
      <c r="I35" s="69">
        <f t="shared" si="6"/>
        <v>0</v>
      </c>
      <c r="J35" s="69">
        <v>0</v>
      </c>
      <c r="K35" s="69">
        <v>0</v>
      </c>
      <c r="L35" s="69">
        <f t="shared" si="9"/>
        <v>0</v>
      </c>
      <c r="N35" s="71" t="s">
        <v>92</v>
      </c>
      <c r="O35" s="69">
        <v>0</v>
      </c>
      <c r="P35" s="69">
        <v>0</v>
      </c>
      <c r="Q35" s="69">
        <v>0</v>
      </c>
      <c r="R35" s="69">
        <f t="shared" si="10"/>
        <v>0</v>
      </c>
      <c r="T35" s="71" t="s">
        <v>92</v>
      </c>
      <c r="U35" s="69">
        <f t="shared" si="7"/>
        <v>0</v>
      </c>
      <c r="V35" s="69">
        <f t="shared" si="7"/>
        <v>0</v>
      </c>
      <c r="W35" s="69">
        <f t="shared" si="7"/>
        <v>0</v>
      </c>
      <c r="X35" s="70">
        <f t="shared" si="11"/>
        <v>0</v>
      </c>
    </row>
    <row r="36" spans="2:24">
      <c r="B36" s="68" t="s">
        <v>93</v>
      </c>
      <c r="C36" s="69">
        <f t="shared" si="5"/>
        <v>0</v>
      </c>
      <c r="D36" s="69">
        <v>0</v>
      </c>
      <c r="E36" s="69">
        <v>0</v>
      </c>
      <c r="F36" s="69">
        <f t="shared" si="8"/>
        <v>0</v>
      </c>
      <c r="H36" s="68" t="s">
        <v>93</v>
      </c>
      <c r="I36" s="69">
        <f t="shared" si="6"/>
        <v>0</v>
      </c>
      <c r="J36" s="69">
        <v>0</v>
      </c>
      <c r="K36" s="69">
        <v>0</v>
      </c>
      <c r="L36" s="69">
        <f t="shared" si="9"/>
        <v>0</v>
      </c>
      <c r="N36" s="68" t="s">
        <v>93</v>
      </c>
      <c r="O36" s="69">
        <v>0</v>
      </c>
      <c r="P36" s="69">
        <v>0</v>
      </c>
      <c r="Q36" s="69">
        <v>0</v>
      </c>
      <c r="R36" s="69">
        <f t="shared" si="10"/>
        <v>0</v>
      </c>
      <c r="T36" s="68" t="s">
        <v>93</v>
      </c>
      <c r="U36" s="69">
        <f t="shared" si="7"/>
        <v>0</v>
      </c>
      <c r="V36" s="69">
        <f t="shared" si="7"/>
        <v>0</v>
      </c>
      <c r="W36" s="69">
        <f t="shared" si="7"/>
        <v>0</v>
      </c>
      <c r="X36" s="70">
        <f t="shared" si="11"/>
        <v>0</v>
      </c>
    </row>
    <row r="37" spans="2:24">
      <c r="B37" s="68" t="s">
        <v>94</v>
      </c>
      <c r="C37" s="69">
        <f t="shared" si="5"/>
        <v>0</v>
      </c>
      <c r="D37" s="69">
        <v>0</v>
      </c>
      <c r="E37" s="69">
        <v>0</v>
      </c>
      <c r="F37" s="69">
        <f t="shared" si="8"/>
        <v>0</v>
      </c>
      <c r="H37" s="68" t="s">
        <v>94</v>
      </c>
      <c r="I37" s="69">
        <f t="shared" si="6"/>
        <v>0</v>
      </c>
      <c r="J37" s="69">
        <v>0</v>
      </c>
      <c r="K37" s="69">
        <v>0</v>
      </c>
      <c r="L37" s="69">
        <f t="shared" si="9"/>
        <v>0</v>
      </c>
      <c r="N37" s="68" t="s">
        <v>94</v>
      </c>
      <c r="O37" s="69">
        <v>0</v>
      </c>
      <c r="P37" s="69">
        <v>0</v>
      </c>
      <c r="Q37" s="69">
        <v>0</v>
      </c>
      <c r="R37" s="69">
        <f t="shared" si="10"/>
        <v>0</v>
      </c>
      <c r="T37" s="68" t="s">
        <v>94</v>
      </c>
      <c r="U37" s="69">
        <f t="shared" si="7"/>
        <v>0</v>
      </c>
      <c r="V37" s="69">
        <f t="shared" si="7"/>
        <v>0</v>
      </c>
      <c r="W37" s="69">
        <f t="shared" si="7"/>
        <v>0</v>
      </c>
      <c r="X37" s="70">
        <f t="shared" si="11"/>
        <v>0</v>
      </c>
    </row>
    <row r="38" spans="2:24">
      <c r="B38" s="68"/>
      <c r="C38" s="69"/>
      <c r="D38" s="69"/>
      <c r="E38" s="69"/>
      <c r="F38" s="69"/>
      <c r="H38" s="68"/>
      <c r="I38" s="69"/>
      <c r="J38" s="69"/>
      <c r="K38" s="69"/>
      <c r="L38" s="69"/>
      <c r="N38" s="68"/>
      <c r="O38" s="69"/>
      <c r="P38" s="69"/>
      <c r="Q38" s="69"/>
      <c r="R38" s="69"/>
      <c r="T38" s="68"/>
      <c r="U38" s="70"/>
      <c r="V38" s="70"/>
      <c r="W38" s="70"/>
      <c r="X38" s="70"/>
    </row>
    <row r="39" spans="2:24">
      <c r="B39" s="72" t="s">
        <v>5</v>
      </c>
      <c r="C39" s="70">
        <f>SUM(C26:C37)</f>
        <v>0</v>
      </c>
      <c r="D39" s="70">
        <f>SUM(D26:D37)</f>
        <v>0</v>
      </c>
      <c r="E39" s="70">
        <f>SUM(E26:E37)</f>
        <v>0</v>
      </c>
      <c r="F39" s="70">
        <f>SUM(F26:F37)</f>
        <v>0</v>
      </c>
      <c r="H39" s="72" t="s">
        <v>5</v>
      </c>
      <c r="I39" s="70">
        <f>SUM(I26:I37)</f>
        <v>398546000</v>
      </c>
      <c r="J39" s="70">
        <f>SUM(J26:J37)</f>
        <v>74455500</v>
      </c>
      <c r="K39" s="70">
        <f>SUM(K26:K37)</f>
        <v>0</v>
      </c>
      <c r="L39" s="70">
        <f>SUM(L26:L37)</f>
        <v>473001500</v>
      </c>
      <c r="N39" s="72" t="s">
        <v>5</v>
      </c>
      <c r="O39" s="70">
        <f>SUM(O26:O37)</f>
        <v>188760000</v>
      </c>
      <c r="P39" s="70">
        <f>SUM(P26:P37)</f>
        <v>188760000</v>
      </c>
      <c r="Q39" s="70">
        <f>SUM(Q26:Q37)</f>
        <v>0</v>
      </c>
      <c r="R39" s="70">
        <f>SUM(R26:R37)</f>
        <v>377520000</v>
      </c>
      <c r="T39" s="72" t="s">
        <v>5</v>
      </c>
      <c r="U39" s="70">
        <f>SUM(U26:U37)</f>
        <v>58.730599999999995</v>
      </c>
      <c r="V39" s="70">
        <f>SUM(V26:V37)</f>
        <v>26.321549999999998</v>
      </c>
      <c r="W39" s="70">
        <f>SUM(W26:W37)</f>
        <v>0</v>
      </c>
      <c r="X39" s="70">
        <f>SUM(X26:X37)</f>
        <v>85.052149999999983</v>
      </c>
    </row>
    <row r="41" spans="2:24">
      <c r="B41" s="204" t="s">
        <v>123</v>
      </c>
      <c r="C41" s="205"/>
      <c r="D41" s="205"/>
      <c r="E41" s="205"/>
      <c r="F41" s="206"/>
      <c r="H41" s="204" t="s">
        <v>123</v>
      </c>
      <c r="I41" s="205"/>
      <c r="J41" s="205"/>
      <c r="K41" s="205"/>
      <c r="L41" s="206"/>
      <c r="N41" s="204" t="s">
        <v>123</v>
      </c>
      <c r="O41" s="205"/>
      <c r="P41" s="205"/>
      <c r="Q41" s="205"/>
      <c r="R41" s="206"/>
      <c r="T41" s="204" t="str">
        <f>N41</f>
        <v>FY 2006-07</v>
      </c>
      <c r="U41" s="205"/>
      <c r="V41" s="205"/>
      <c r="W41" s="205"/>
      <c r="X41" s="206"/>
    </row>
    <row r="42" spans="2:24">
      <c r="B42" s="207" t="s">
        <v>0</v>
      </c>
      <c r="C42" s="207" t="s">
        <v>82</v>
      </c>
      <c r="D42" s="207"/>
      <c r="E42" s="207"/>
      <c r="F42" s="207"/>
      <c r="H42" s="207" t="s">
        <v>0</v>
      </c>
      <c r="I42" s="207" t="s">
        <v>82</v>
      </c>
      <c r="J42" s="207"/>
      <c r="K42" s="207"/>
      <c r="L42" s="207"/>
      <c r="N42" s="199" t="s">
        <v>0</v>
      </c>
      <c r="O42" s="201" t="s">
        <v>82</v>
      </c>
      <c r="P42" s="202"/>
      <c r="Q42" s="202"/>
      <c r="R42" s="203"/>
      <c r="T42" s="199" t="s">
        <v>0</v>
      </c>
      <c r="U42" s="201" t="s">
        <v>82</v>
      </c>
      <c r="V42" s="202"/>
      <c r="W42" s="202"/>
      <c r="X42" s="203"/>
    </row>
    <row r="43" spans="2:24" ht="25.5">
      <c r="B43" s="207"/>
      <c r="C43" s="67" t="s">
        <v>83</v>
      </c>
      <c r="D43" s="67" t="s">
        <v>84</v>
      </c>
      <c r="E43" s="67" t="s">
        <v>85</v>
      </c>
      <c r="F43" s="67" t="s">
        <v>86</v>
      </c>
      <c r="H43" s="207"/>
      <c r="I43" s="67" t="s">
        <v>83</v>
      </c>
      <c r="J43" s="67" t="s">
        <v>84</v>
      </c>
      <c r="K43" s="67" t="s">
        <v>85</v>
      </c>
      <c r="L43" s="67" t="s">
        <v>86</v>
      </c>
      <c r="N43" s="200"/>
      <c r="O43" s="67" t="s">
        <v>83</v>
      </c>
      <c r="P43" s="67" t="s">
        <v>84</v>
      </c>
      <c r="Q43" s="67" t="s">
        <v>85</v>
      </c>
      <c r="R43" s="67" t="s">
        <v>86</v>
      </c>
      <c r="T43" s="200"/>
      <c r="U43" s="67" t="s">
        <v>83</v>
      </c>
      <c r="V43" s="67" t="s">
        <v>84</v>
      </c>
      <c r="W43" s="67" t="s">
        <v>85</v>
      </c>
      <c r="X43" s="67" t="s">
        <v>86</v>
      </c>
    </row>
    <row r="44" spans="2:24">
      <c r="B44" s="68" t="s">
        <v>87</v>
      </c>
      <c r="C44" s="69">
        <f t="shared" ref="C44:C55" si="12">F26</f>
        <v>0</v>
      </c>
      <c r="D44" s="69">
        <v>0</v>
      </c>
      <c r="E44" s="69">
        <v>0</v>
      </c>
      <c r="F44" s="69">
        <f>C44+D44-E44</f>
        <v>0</v>
      </c>
      <c r="H44" s="68" t="s">
        <v>87</v>
      </c>
      <c r="I44" s="69">
        <f t="shared" ref="I44:I55" si="13">L26</f>
        <v>2112500</v>
      </c>
      <c r="J44" s="69">
        <v>0</v>
      </c>
      <c r="K44" s="69">
        <v>0</v>
      </c>
      <c r="L44" s="69">
        <f>I44+J44-K44</f>
        <v>2112500</v>
      </c>
      <c r="N44" s="68" t="s">
        <v>87</v>
      </c>
      <c r="O44" s="69">
        <f t="shared" ref="O44:O55" si="14">R26</f>
        <v>0</v>
      </c>
      <c r="P44" s="69">
        <v>0</v>
      </c>
      <c r="Q44" s="69">
        <v>0</v>
      </c>
      <c r="R44" s="69">
        <f>O44+P44-Q44</f>
        <v>0</v>
      </c>
      <c r="T44" s="68" t="s">
        <v>87</v>
      </c>
      <c r="U44" s="69">
        <f t="shared" ref="U44:W55" si="15">(C44+I44+O44)/10^7</f>
        <v>0.21124999999999999</v>
      </c>
      <c r="V44" s="69">
        <f t="shared" si="15"/>
        <v>0</v>
      </c>
      <c r="W44" s="69">
        <f t="shared" si="15"/>
        <v>0</v>
      </c>
      <c r="X44" s="70">
        <f>U44+V44-W44</f>
        <v>0.21124999999999999</v>
      </c>
    </row>
    <row r="45" spans="2:24">
      <c r="B45" s="68" t="s">
        <v>40</v>
      </c>
      <c r="C45" s="69">
        <f t="shared" si="12"/>
        <v>0</v>
      </c>
      <c r="D45" s="69">
        <v>0</v>
      </c>
      <c r="E45" s="69">
        <v>0</v>
      </c>
      <c r="F45" s="69">
        <f t="shared" ref="F45:F55" si="16">C45+D45-E45</f>
        <v>0</v>
      </c>
      <c r="H45" s="68" t="s">
        <v>40</v>
      </c>
      <c r="I45" s="69">
        <f t="shared" si="13"/>
        <v>0</v>
      </c>
      <c r="J45" s="69">
        <v>0</v>
      </c>
      <c r="K45" s="69">
        <v>0</v>
      </c>
      <c r="L45" s="69">
        <f t="shared" ref="L45:L55" si="17">I45+J45-K45</f>
        <v>0</v>
      </c>
      <c r="N45" s="68" t="s">
        <v>40</v>
      </c>
      <c r="O45" s="69">
        <f t="shared" si="14"/>
        <v>0</v>
      </c>
      <c r="P45" s="69">
        <v>0</v>
      </c>
      <c r="Q45" s="69">
        <v>0</v>
      </c>
      <c r="R45" s="69">
        <f t="shared" ref="R45:R55" si="18">O45+P45-Q45</f>
        <v>0</v>
      </c>
      <c r="T45" s="68" t="s">
        <v>40</v>
      </c>
      <c r="U45" s="69">
        <f t="shared" si="15"/>
        <v>0</v>
      </c>
      <c r="V45" s="69">
        <f t="shared" si="15"/>
        <v>0</v>
      </c>
      <c r="W45" s="69">
        <f t="shared" si="15"/>
        <v>0</v>
      </c>
      <c r="X45" s="70">
        <f t="shared" ref="X45:X55" si="19">U45+V45-W45</f>
        <v>0</v>
      </c>
    </row>
    <row r="46" spans="2:24">
      <c r="B46" s="68" t="s">
        <v>88</v>
      </c>
      <c r="C46" s="69">
        <f t="shared" si="12"/>
        <v>0</v>
      </c>
      <c r="D46" s="69">
        <v>0</v>
      </c>
      <c r="E46" s="69">
        <v>0</v>
      </c>
      <c r="F46" s="69">
        <f t="shared" si="16"/>
        <v>0</v>
      </c>
      <c r="H46" s="68" t="s">
        <v>88</v>
      </c>
      <c r="I46" s="69">
        <f t="shared" si="13"/>
        <v>0</v>
      </c>
      <c r="J46" s="69">
        <v>0</v>
      </c>
      <c r="K46" s="69">
        <v>0</v>
      </c>
      <c r="L46" s="69">
        <f t="shared" si="17"/>
        <v>0</v>
      </c>
      <c r="N46" s="68" t="s">
        <v>88</v>
      </c>
      <c r="O46" s="69">
        <f t="shared" si="14"/>
        <v>0</v>
      </c>
      <c r="P46" s="69">
        <v>0</v>
      </c>
      <c r="Q46" s="69">
        <v>0</v>
      </c>
      <c r="R46" s="69">
        <f t="shared" si="18"/>
        <v>0</v>
      </c>
      <c r="T46" s="68" t="s">
        <v>88</v>
      </c>
      <c r="U46" s="69">
        <f t="shared" si="15"/>
        <v>0</v>
      </c>
      <c r="V46" s="69">
        <f t="shared" si="15"/>
        <v>0</v>
      </c>
      <c r="W46" s="69">
        <f t="shared" si="15"/>
        <v>0</v>
      </c>
      <c r="X46" s="70">
        <f t="shared" si="19"/>
        <v>0</v>
      </c>
    </row>
    <row r="47" spans="2:24">
      <c r="B47" s="68" t="s">
        <v>89</v>
      </c>
      <c r="C47" s="69">
        <f t="shared" si="12"/>
        <v>0</v>
      </c>
      <c r="D47" s="69">
        <v>0</v>
      </c>
      <c r="E47" s="69">
        <v>0</v>
      </c>
      <c r="F47" s="69">
        <f t="shared" si="16"/>
        <v>0</v>
      </c>
      <c r="H47" s="68" t="s">
        <v>89</v>
      </c>
      <c r="I47" s="69">
        <f t="shared" si="13"/>
        <v>0</v>
      </c>
      <c r="J47" s="69">
        <v>0</v>
      </c>
      <c r="K47" s="69">
        <v>0</v>
      </c>
      <c r="L47" s="69">
        <f t="shared" si="17"/>
        <v>0</v>
      </c>
      <c r="N47" s="68" t="s">
        <v>89</v>
      </c>
      <c r="O47" s="69">
        <f t="shared" si="14"/>
        <v>0</v>
      </c>
      <c r="P47" s="69">
        <v>0</v>
      </c>
      <c r="Q47" s="69">
        <v>0</v>
      </c>
      <c r="R47" s="69">
        <f t="shared" si="18"/>
        <v>0</v>
      </c>
      <c r="T47" s="68" t="s">
        <v>89</v>
      </c>
      <c r="U47" s="69">
        <f t="shared" si="15"/>
        <v>0</v>
      </c>
      <c r="V47" s="69">
        <f t="shared" si="15"/>
        <v>0</v>
      </c>
      <c r="W47" s="69">
        <f t="shared" si="15"/>
        <v>0</v>
      </c>
      <c r="X47" s="70">
        <f t="shared" si="19"/>
        <v>0</v>
      </c>
    </row>
    <row r="48" spans="2:24">
      <c r="B48" s="68" t="s">
        <v>39</v>
      </c>
      <c r="C48" s="69">
        <f t="shared" si="12"/>
        <v>0</v>
      </c>
      <c r="D48" s="69">
        <v>0</v>
      </c>
      <c r="E48" s="69">
        <v>0</v>
      </c>
      <c r="F48" s="69">
        <f t="shared" si="16"/>
        <v>0</v>
      </c>
      <c r="H48" s="68" t="s">
        <v>39</v>
      </c>
      <c r="I48" s="69">
        <f t="shared" si="13"/>
        <v>206000000</v>
      </c>
      <c r="J48" s="69">
        <v>0</v>
      </c>
      <c r="K48" s="69">
        <v>0</v>
      </c>
      <c r="L48" s="69">
        <f t="shared" si="17"/>
        <v>206000000</v>
      </c>
      <c r="N48" s="68" t="s">
        <v>39</v>
      </c>
      <c r="O48" s="69">
        <f t="shared" si="14"/>
        <v>183228000</v>
      </c>
      <c r="P48" s="69">
        <v>0</v>
      </c>
      <c r="Q48" s="69">
        <v>0</v>
      </c>
      <c r="R48" s="69">
        <f t="shared" si="18"/>
        <v>183228000</v>
      </c>
      <c r="T48" s="68" t="s">
        <v>39</v>
      </c>
      <c r="U48" s="69">
        <f t="shared" si="15"/>
        <v>38.922800000000002</v>
      </c>
      <c r="V48" s="69">
        <f t="shared" si="15"/>
        <v>0</v>
      </c>
      <c r="W48" s="69">
        <f t="shared" si="15"/>
        <v>0</v>
      </c>
      <c r="X48" s="70">
        <f t="shared" si="19"/>
        <v>38.922800000000002</v>
      </c>
    </row>
    <row r="49" spans="2:24">
      <c r="B49" s="68" t="s">
        <v>90</v>
      </c>
      <c r="C49" s="69">
        <f t="shared" si="12"/>
        <v>0</v>
      </c>
      <c r="D49" s="69">
        <v>0</v>
      </c>
      <c r="E49" s="69">
        <v>0</v>
      </c>
      <c r="F49" s="69">
        <f t="shared" si="16"/>
        <v>0</v>
      </c>
      <c r="H49" s="68" t="s">
        <v>90</v>
      </c>
      <c r="I49" s="69">
        <f t="shared" si="13"/>
        <v>264889000</v>
      </c>
      <c r="J49" s="69">
        <v>0</v>
      </c>
      <c r="K49" s="69">
        <v>0</v>
      </c>
      <c r="L49" s="69">
        <f t="shared" si="17"/>
        <v>264889000</v>
      </c>
      <c r="N49" s="68" t="s">
        <v>90</v>
      </c>
      <c r="O49" s="69">
        <f t="shared" si="14"/>
        <v>194292000</v>
      </c>
      <c r="P49" s="69">
        <v>0</v>
      </c>
      <c r="Q49" s="69">
        <v>0</v>
      </c>
      <c r="R49" s="69">
        <f t="shared" si="18"/>
        <v>194292000</v>
      </c>
      <c r="T49" s="68" t="s">
        <v>90</v>
      </c>
      <c r="U49" s="69">
        <f t="shared" si="15"/>
        <v>45.918100000000003</v>
      </c>
      <c r="V49" s="69">
        <f t="shared" si="15"/>
        <v>0</v>
      </c>
      <c r="W49" s="69">
        <f t="shared" si="15"/>
        <v>0</v>
      </c>
      <c r="X49" s="70">
        <f t="shared" si="19"/>
        <v>45.918100000000003</v>
      </c>
    </row>
    <row r="50" spans="2:24">
      <c r="B50" s="68" t="s">
        <v>41</v>
      </c>
      <c r="C50" s="69">
        <f t="shared" si="12"/>
        <v>0</v>
      </c>
      <c r="D50" s="69">
        <v>0</v>
      </c>
      <c r="E50" s="69">
        <v>0</v>
      </c>
      <c r="F50" s="69">
        <f t="shared" si="16"/>
        <v>0</v>
      </c>
      <c r="H50" s="68" t="s">
        <v>41</v>
      </c>
      <c r="I50" s="69">
        <f t="shared" si="13"/>
        <v>0</v>
      </c>
      <c r="J50" s="69">
        <v>0</v>
      </c>
      <c r="K50" s="69">
        <v>0</v>
      </c>
      <c r="L50" s="69">
        <f t="shared" si="17"/>
        <v>0</v>
      </c>
      <c r="N50" s="68" t="s">
        <v>41</v>
      </c>
      <c r="O50" s="69">
        <f t="shared" si="14"/>
        <v>0</v>
      </c>
      <c r="P50" s="69">
        <v>0</v>
      </c>
      <c r="Q50" s="69">
        <v>0</v>
      </c>
      <c r="R50" s="69">
        <f t="shared" si="18"/>
        <v>0</v>
      </c>
      <c r="T50" s="68" t="s">
        <v>41</v>
      </c>
      <c r="U50" s="69">
        <f t="shared" si="15"/>
        <v>0</v>
      </c>
      <c r="V50" s="69">
        <f t="shared" si="15"/>
        <v>0</v>
      </c>
      <c r="W50" s="69">
        <f t="shared" si="15"/>
        <v>0</v>
      </c>
      <c r="X50" s="70">
        <f t="shared" si="19"/>
        <v>0</v>
      </c>
    </row>
    <row r="51" spans="2:24">
      <c r="B51" s="68" t="s">
        <v>42</v>
      </c>
      <c r="C51" s="69">
        <f t="shared" si="12"/>
        <v>0</v>
      </c>
      <c r="D51" s="69">
        <v>0</v>
      </c>
      <c r="E51" s="69">
        <v>0</v>
      </c>
      <c r="F51" s="69">
        <f t="shared" si="16"/>
        <v>0</v>
      </c>
      <c r="H51" s="68" t="s">
        <v>42</v>
      </c>
      <c r="I51" s="69">
        <f t="shared" si="13"/>
        <v>0</v>
      </c>
      <c r="J51" s="69">
        <v>0</v>
      </c>
      <c r="K51" s="69">
        <v>0</v>
      </c>
      <c r="L51" s="69">
        <f t="shared" si="17"/>
        <v>0</v>
      </c>
      <c r="N51" s="68" t="s">
        <v>42</v>
      </c>
      <c r="O51" s="69">
        <f t="shared" si="14"/>
        <v>0</v>
      </c>
      <c r="P51" s="69">
        <v>0</v>
      </c>
      <c r="Q51" s="69">
        <v>0</v>
      </c>
      <c r="R51" s="69">
        <f t="shared" si="18"/>
        <v>0</v>
      </c>
      <c r="T51" s="68" t="s">
        <v>42</v>
      </c>
      <c r="U51" s="69">
        <f t="shared" si="15"/>
        <v>0</v>
      </c>
      <c r="V51" s="69">
        <f t="shared" si="15"/>
        <v>0</v>
      </c>
      <c r="W51" s="69">
        <f t="shared" si="15"/>
        <v>0</v>
      </c>
      <c r="X51" s="70">
        <f t="shared" si="19"/>
        <v>0</v>
      </c>
    </row>
    <row r="52" spans="2:24">
      <c r="B52" s="68" t="s">
        <v>91</v>
      </c>
      <c r="C52" s="69">
        <f t="shared" si="12"/>
        <v>0</v>
      </c>
      <c r="D52" s="69">
        <v>0</v>
      </c>
      <c r="E52" s="69">
        <v>0</v>
      </c>
      <c r="F52" s="69">
        <f t="shared" si="16"/>
        <v>0</v>
      </c>
      <c r="H52" s="68" t="s">
        <v>91</v>
      </c>
      <c r="I52" s="69">
        <f t="shared" si="13"/>
        <v>0</v>
      </c>
      <c r="J52" s="69">
        <v>0</v>
      </c>
      <c r="K52" s="69">
        <v>0</v>
      </c>
      <c r="L52" s="69">
        <f t="shared" si="17"/>
        <v>0</v>
      </c>
      <c r="N52" s="68" t="s">
        <v>91</v>
      </c>
      <c r="O52" s="69">
        <f t="shared" si="14"/>
        <v>0</v>
      </c>
      <c r="P52" s="69">
        <v>0</v>
      </c>
      <c r="Q52" s="69">
        <v>0</v>
      </c>
      <c r="R52" s="69">
        <f t="shared" si="18"/>
        <v>0</v>
      </c>
      <c r="T52" s="68" t="s">
        <v>91</v>
      </c>
      <c r="U52" s="69">
        <f t="shared" si="15"/>
        <v>0</v>
      </c>
      <c r="V52" s="69">
        <f t="shared" si="15"/>
        <v>0</v>
      </c>
      <c r="W52" s="69">
        <f t="shared" si="15"/>
        <v>0</v>
      </c>
      <c r="X52" s="70">
        <f t="shared" si="19"/>
        <v>0</v>
      </c>
    </row>
    <row r="53" spans="2:24" ht="25.5">
      <c r="B53" s="71" t="s">
        <v>92</v>
      </c>
      <c r="C53" s="69">
        <f t="shared" si="12"/>
        <v>0</v>
      </c>
      <c r="D53" s="69">
        <v>0</v>
      </c>
      <c r="E53" s="69">
        <v>0</v>
      </c>
      <c r="F53" s="69">
        <f t="shared" si="16"/>
        <v>0</v>
      </c>
      <c r="H53" s="71" t="s">
        <v>92</v>
      </c>
      <c r="I53" s="69">
        <f t="shared" si="13"/>
        <v>0</v>
      </c>
      <c r="J53" s="69">
        <v>0</v>
      </c>
      <c r="K53" s="69">
        <v>0</v>
      </c>
      <c r="L53" s="69">
        <f t="shared" si="17"/>
        <v>0</v>
      </c>
      <c r="N53" s="71" t="s">
        <v>92</v>
      </c>
      <c r="O53" s="69">
        <f t="shared" si="14"/>
        <v>0</v>
      </c>
      <c r="P53" s="69">
        <v>0</v>
      </c>
      <c r="Q53" s="69">
        <v>0</v>
      </c>
      <c r="R53" s="69">
        <f t="shared" si="18"/>
        <v>0</v>
      </c>
      <c r="T53" s="71" t="s">
        <v>92</v>
      </c>
      <c r="U53" s="69">
        <f t="shared" si="15"/>
        <v>0</v>
      </c>
      <c r="V53" s="69">
        <f t="shared" si="15"/>
        <v>0</v>
      </c>
      <c r="W53" s="69">
        <f t="shared" si="15"/>
        <v>0</v>
      </c>
      <c r="X53" s="70">
        <f t="shared" si="19"/>
        <v>0</v>
      </c>
    </row>
    <row r="54" spans="2:24">
      <c r="B54" s="68" t="s">
        <v>93</v>
      </c>
      <c r="C54" s="69">
        <f t="shared" si="12"/>
        <v>0</v>
      </c>
      <c r="D54" s="69">
        <v>0</v>
      </c>
      <c r="E54" s="69">
        <v>0</v>
      </c>
      <c r="F54" s="69">
        <f t="shared" si="16"/>
        <v>0</v>
      </c>
      <c r="H54" s="68" t="s">
        <v>93</v>
      </c>
      <c r="I54" s="69">
        <f t="shared" si="13"/>
        <v>0</v>
      </c>
      <c r="J54" s="69">
        <v>0</v>
      </c>
      <c r="K54" s="69">
        <v>0</v>
      </c>
      <c r="L54" s="69">
        <f t="shared" si="17"/>
        <v>0</v>
      </c>
      <c r="N54" s="68" t="s">
        <v>93</v>
      </c>
      <c r="O54" s="69">
        <f t="shared" si="14"/>
        <v>0</v>
      </c>
      <c r="P54" s="69">
        <v>0</v>
      </c>
      <c r="Q54" s="69">
        <v>0</v>
      </c>
      <c r="R54" s="69">
        <f t="shared" si="18"/>
        <v>0</v>
      </c>
      <c r="T54" s="68" t="s">
        <v>93</v>
      </c>
      <c r="U54" s="69">
        <f t="shared" si="15"/>
        <v>0</v>
      </c>
      <c r="V54" s="69">
        <f t="shared" si="15"/>
        <v>0</v>
      </c>
      <c r="W54" s="69">
        <f t="shared" si="15"/>
        <v>0</v>
      </c>
      <c r="X54" s="70">
        <f t="shared" si="19"/>
        <v>0</v>
      </c>
    </row>
    <row r="55" spans="2:24">
      <c r="B55" s="68" t="s">
        <v>94</v>
      </c>
      <c r="C55" s="69">
        <f t="shared" si="12"/>
        <v>0</v>
      </c>
      <c r="D55" s="69">
        <v>0</v>
      </c>
      <c r="E55" s="69">
        <v>0</v>
      </c>
      <c r="F55" s="69">
        <f t="shared" si="16"/>
        <v>0</v>
      </c>
      <c r="H55" s="68" t="s">
        <v>94</v>
      </c>
      <c r="I55" s="69">
        <f t="shared" si="13"/>
        <v>0</v>
      </c>
      <c r="J55" s="69">
        <v>0</v>
      </c>
      <c r="K55" s="69">
        <v>0</v>
      </c>
      <c r="L55" s="69">
        <f t="shared" si="17"/>
        <v>0</v>
      </c>
      <c r="N55" s="68" t="s">
        <v>94</v>
      </c>
      <c r="O55" s="69">
        <f t="shared" si="14"/>
        <v>0</v>
      </c>
      <c r="P55" s="69">
        <v>0</v>
      </c>
      <c r="Q55" s="69">
        <v>0</v>
      </c>
      <c r="R55" s="69">
        <f t="shared" si="18"/>
        <v>0</v>
      </c>
      <c r="T55" s="68" t="s">
        <v>94</v>
      </c>
      <c r="U55" s="69">
        <f t="shared" si="15"/>
        <v>0</v>
      </c>
      <c r="V55" s="69">
        <f t="shared" si="15"/>
        <v>0</v>
      </c>
      <c r="W55" s="69">
        <f t="shared" si="15"/>
        <v>0</v>
      </c>
      <c r="X55" s="70">
        <f t="shared" si="19"/>
        <v>0</v>
      </c>
    </row>
    <row r="56" spans="2:24">
      <c r="B56" s="72" t="s">
        <v>5</v>
      </c>
      <c r="C56" s="70">
        <f>SUM(C44:C55)</f>
        <v>0</v>
      </c>
      <c r="D56" s="70">
        <f>SUM(D44:D55)</f>
        <v>0</v>
      </c>
      <c r="E56" s="70">
        <f>SUM(E44:E55)</f>
        <v>0</v>
      </c>
      <c r="F56" s="70">
        <f>SUM(F44:F55)</f>
        <v>0</v>
      </c>
      <c r="H56" s="72" t="s">
        <v>5</v>
      </c>
      <c r="I56" s="70">
        <f>SUM(I44:I55)</f>
        <v>473001500</v>
      </c>
      <c r="J56" s="70">
        <f>SUM(J44:J55)</f>
        <v>0</v>
      </c>
      <c r="K56" s="70">
        <f>SUM(K44:K55)</f>
        <v>0</v>
      </c>
      <c r="L56" s="70">
        <f>SUM(L44:L55)</f>
        <v>473001500</v>
      </c>
      <c r="N56" s="72" t="s">
        <v>5</v>
      </c>
      <c r="O56" s="70">
        <f>SUM(O44:O55)</f>
        <v>377520000</v>
      </c>
      <c r="P56" s="70">
        <f>SUM(P44:P55)</f>
        <v>0</v>
      </c>
      <c r="Q56" s="70">
        <f>SUM(Q44:Q55)</f>
        <v>0</v>
      </c>
      <c r="R56" s="70">
        <f>SUM(R44:R55)</f>
        <v>377520000</v>
      </c>
      <c r="T56" s="72" t="s">
        <v>5</v>
      </c>
      <c r="U56" s="70">
        <f>SUM(U44:U55)</f>
        <v>85.052150000000012</v>
      </c>
      <c r="V56" s="70">
        <f>SUM(V44:V55)</f>
        <v>0</v>
      </c>
      <c r="W56" s="70">
        <f>SUM(W44:W55)</f>
        <v>0</v>
      </c>
      <c r="X56" s="70">
        <f>SUM(X44:X55)</f>
        <v>85.052150000000012</v>
      </c>
    </row>
    <row r="58" spans="2:24">
      <c r="B58" s="204" t="s">
        <v>124</v>
      </c>
      <c r="C58" s="205"/>
      <c r="D58" s="205"/>
      <c r="E58" s="205"/>
      <c r="F58" s="206"/>
      <c r="H58" s="204" t="s">
        <v>124</v>
      </c>
      <c r="I58" s="205"/>
      <c r="J58" s="205"/>
      <c r="K58" s="205"/>
      <c r="L58" s="206"/>
      <c r="N58" s="204" t="s">
        <v>124</v>
      </c>
      <c r="O58" s="205"/>
      <c r="P58" s="205"/>
      <c r="Q58" s="205"/>
      <c r="R58" s="206"/>
      <c r="T58" s="204" t="str">
        <f>N58</f>
        <v>FY 2007-08</v>
      </c>
      <c r="U58" s="205"/>
      <c r="V58" s="205"/>
      <c r="W58" s="205"/>
      <c r="X58" s="206"/>
    </row>
    <row r="59" spans="2:24">
      <c r="B59" s="207" t="s">
        <v>0</v>
      </c>
      <c r="C59" s="207" t="s">
        <v>82</v>
      </c>
      <c r="D59" s="207"/>
      <c r="E59" s="207"/>
      <c r="F59" s="207"/>
      <c r="H59" s="207" t="s">
        <v>0</v>
      </c>
      <c r="I59" s="207" t="s">
        <v>82</v>
      </c>
      <c r="J59" s="207"/>
      <c r="K59" s="207"/>
      <c r="L59" s="207"/>
      <c r="N59" s="199" t="s">
        <v>0</v>
      </c>
      <c r="O59" s="201" t="s">
        <v>82</v>
      </c>
      <c r="P59" s="202"/>
      <c r="Q59" s="202"/>
      <c r="R59" s="203"/>
      <c r="T59" s="199" t="s">
        <v>0</v>
      </c>
      <c r="U59" s="201" t="s">
        <v>82</v>
      </c>
      <c r="V59" s="202"/>
      <c r="W59" s="202"/>
      <c r="X59" s="203"/>
    </row>
    <row r="60" spans="2:24" ht="25.5">
      <c r="B60" s="207"/>
      <c r="C60" s="67" t="s">
        <v>83</v>
      </c>
      <c r="D60" s="67" t="s">
        <v>84</v>
      </c>
      <c r="E60" s="67" t="s">
        <v>85</v>
      </c>
      <c r="F60" s="67" t="s">
        <v>86</v>
      </c>
      <c r="H60" s="207"/>
      <c r="I60" s="67" t="s">
        <v>83</v>
      </c>
      <c r="J60" s="67" t="s">
        <v>84</v>
      </c>
      <c r="K60" s="67" t="s">
        <v>85</v>
      </c>
      <c r="L60" s="67" t="s">
        <v>86</v>
      </c>
      <c r="N60" s="200"/>
      <c r="O60" s="67" t="s">
        <v>83</v>
      </c>
      <c r="P60" s="67" t="s">
        <v>84</v>
      </c>
      <c r="Q60" s="67" t="s">
        <v>85</v>
      </c>
      <c r="R60" s="67" t="s">
        <v>86</v>
      </c>
      <c r="T60" s="200"/>
      <c r="U60" s="67" t="s">
        <v>83</v>
      </c>
      <c r="V60" s="67" t="s">
        <v>84</v>
      </c>
      <c r="W60" s="67" t="s">
        <v>85</v>
      </c>
      <c r="X60" s="67" t="s">
        <v>86</v>
      </c>
    </row>
    <row r="61" spans="2:24">
      <c r="B61" s="68" t="s">
        <v>87</v>
      </c>
      <c r="C61" s="69">
        <f t="shared" ref="C61:C72" si="20">F44</f>
        <v>0</v>
      </c>
      <c r="D61" s="69">
        <v>0</v>
      </c>
      <c r="E61" s="69">
        <v>0</v>
      </c>
      <c r="F61" s="69">
        <f>C61+D61-E61</f>
        <v>0</v>
      </c>
      <c r="H61" s="68" t="s">
        <v>87</v>
      </c>
      <c r="I61" s="69">
        <f t="shared" ref="I61:I72" si="21">L44</f>
        <v>2112500</v>
      </c>
      <c r="J61" s="69">
        <v>0</v>
      </c>
      <c r="K61" s="69">
        <v>0</v>
      </c>
      <c r="L61" s="69">
        <f>I61+J61-K61</f>
        <v>2112500</v>
      </c>
      <c r="N61" s="68" t="s">
        <v>87</v>
      </c>
      <c r="O61" s="69">
        <f t="shared" ref="O61:O72" si="22">R44</f>
        <v>0</v>
      </c>
      <c r="P61" s="69">
        <v>0</v>
      </c>
      <c r="Q61" s="69">
        <v>0</v>
      </c>
      <c r="R61" s="69">
        <f>O61+P61-Q61</f>
        <v>0</v>
      </c>
      <c r="T61" s="68" t="s">
        <v>87</v>
      </c>
      <c r="U61" s="69">
        <f t="shared" ref="U61:W72" si="23">(C61+I61+O61)/10^7</f>
        <v>0.21124999999999999</v>
      </c>
      <c r="V61" s="69">
        <f t="shared" si="23"/>
        <v>0</v>
      </c>
      <c r="W61" s="69">
        <f t="shared" si="23"/>
        <v>0</v>
      </c>
      <c r="X61" s="70">
        <f>U61+V61-W61</f>
        <v>0.21124999999999999</v>
      </c>
    </row>
    <row r="62" spans="2:24">
      <c r="B62" s="68" t="s">
        <v>40</v>
      </c>
      <c r="C62" s="69">
        <f t="shared" si="20"/>
        <v>0</v>
      </c>
      <c r="D62" s="69">
        <v>10512000</v>
      </c>
      <c r="E62" s="69">
        <v>0</v>
      </c>
      <c r="F62" s="69">
        <f t="shared" ref="F62:F72" si="24">C62+D62-E62</f>
        <v>10512000</v>
      </c>
      <c r="H62" s="68" t="s">
        <v>40</v>
      </c>
      <c r="I62" s="69">
        <f t="shared" si="21"/>
        <v>0</v>
      </c>
      <c r="J62" s="69">
        <v>0</v>
      </c>
      <c r="K62" s="69">
        <v>0</v>
      </c>
      <c r="L62" s="69">
        <f t="shared" ref="L62:L72" si="25">I62+J62-K62</f>
        <v>0</v>
      </c>
      <c r="N62" s="68" t="s">
        <v>40</v>
      </c>
      <c r="O62" s="69">
        <f t="shared" si="22"/>
        <v>0</v>
      </c>
      <c r="P62" s="69">
        <v>0</v>
      </c>
      <c r="Q62" s="69">
        <v>0</v>
      </c>
      <c r="R62" s="69">
        <f t="shared" ref="R62:R72" si="26">O62+P62-Q62</f>
        <v>0</v>
      </c>
      <c r="T62" s="68" t="s">
        <v>40</v>
      </c>
      <c r="U62" s="69">
        <f t="shared" si="23"/>
        <v>0</v>
      </c>
      <c r="V62" s="69">
        <f t="shared" si="23"/>
        <v>1.0511999999999999</v>
      </c>
      <c r="W62" s="69">
        <f t="shared" si="23"/>
        <v>0</v>
      </c>
      <c r="X62" s="70">
        <f t="shared" ref="X62:X72" si="27">U62+V62-W62</f>
        <v>1.0511999999999999</v>
      </c>
    </row>
    <row r="63" spans="2:24">
      <c r="B63" s="68" t="s">
        <v>88</v>
      </c>
      <c r="C63" s="69">
        <f t="shared" si="20"/>
        <v>0</v>
      </c>
      <c r="D63" s="69">
        <v>0</v>
      </c>
      <c r="E63" s="69">
        <v>0</v>
      </c>
      <c r="F63" s="69">
        <f t="shared" si="24"/>
        <v>0</v>
      </c>
      <c r="H63" s="68" t="s">
        <v>88</v>
      </c>
      <c r="I63" s="69">
        <f t="shared" si="21"/>
        <v>0</v>
      </c>
      <c r="J63" s="69">
        <v>0</v>
      </c>
      <c r="K63" s="69">
        <v>0</v>
      </c>
      <c r="L63" s="69">
        <f t="shared" si="25"/>
        <v>0</v>
      </c>
      <c r="N63" s="68" t="s">
        <v>88</v>
      </c>
      <c r="O63" s="69">
        <f t="shared" si="22"/>
        <v>0</v>
      </c>
      <c r="P63" s="69">
        <v>0</v>
      </c>
      <c r="Q63" s="69">
        <v>0</v>
      </c>
      <c r="R63" s="69">
        <f t="shared" si="26"/>
        <v>0</v>
      </c>
      <c r="T63" s="68" t="s">
        <v>88</v>
      </c>
      <c r="U63" s="69">
        <f t="shared" si="23"/>
        <v>0</v>
      </c>
      <c r="V63" s="69">
        <f t="shared" si="23"/>
        <v>0</v>
      </c>
      <c r="W63" s="69">
        <f t="shared" si="23"/>
        <v>0</v>
      </c>
      <c r="X63" s="70">
        <f t="shared" si="27"/>
        <v>0</v>
      </c>
    </row>
    <row r="64" spans="2:24">
      <c r="B64" s="68" t="s">
        <v>89</v>
      </c>
      <c r="C64" s="69">
        <f t="shared" si="20"/>
        <v>0</v>
      </c>
      <c r="D64" s="69">
        <v>0</v>
      </c>
      <c r="E64" s="69">
        <v>0</v>
      </c>
      <c r="F64" s="69">
        <f t="shared" si="24"/>
        <v>0</v>
      </c>
      <c r="H64" s="68" t="s">
        <v>89</v>
      </c>
      <c r="I64" s="69">
        <f t="shared" si="21"/>
        <v>0</v>
      </c>
      <c r="J64" s="69">
        <v>0</v>
      </c>
      <c r="K64" s="69">
        <v>0</v>
      </c>
      <c r="L64" s="69">
        <f t="shared" si="25"/>
        <v>0</v>
      </c>
      <c r="N64" s="68" t="s">
        <v>89</v>
      </c>
      <c r="O64" s="69">
        <f t="shared" si="22"/>
        <v>0</v>
      </c>
      <c r="P64" s="69">
        <v>0</v>
      </c>
      <c r="Q64" s="69">
        <v>0</v>
      </c>
      <c r="R64" s="69">
        <f t="shared" si="26"/>
        <v>0</v>
      </c>
      <c r="T64" s="68" t="s">
        <v>89</v>
      </c>
      <c r="U64" s="69">
        <f t="shared" si="23"/>
        <v>0</v>
      </c>
      <c r="V64" s="69">
        <f t="shared" si="23"/>
        <v>0</v>
      </c>
      <c r="W64" s="69">
        <f t="shared" si="23"/>
        <v>0</v>
      </c>
      <c r="X64" s="70">
        <f t="shared" si="27"/>
        <v>0</v>
      </c>
    </row>
    <row r="65" spans="2:24">
      <c r="B65" s="68" t="s">
        <v>39</v>
      </c>
      <c r="C65" s="69">
        <f t="shared" si="20"/>
        <v>0</v>
      </c>
      <c r="D65" s="69">
        <v>126819000</v>
      </c>
      <c r="E65" s="69">
        <v>0</v>
      </c>
      <c r="F65" s="69">
        <f t="shared" si="24"/>
        <v>126819000</v>
      </c>
      <c r="H65" s="68" t="s">
        <v>39</v>
      </c>
      <c r="I65" s="69">
        <f t="shared" si="21"/>
        <v>206000000</v>
      </c>
      <c r="J65" s="69">
        <v>0</v>
      </c>
      <c r="K65" s="69">
        <v>0</v>
      </c>
      <c r="L65" s="69">
        <f t="shared" si="25"/>
        <v>206000000</v>
      </c>
      <c r="N65" s="68" t="s">
        <v>39</v>
      </c>
      <c r="O65" s="69">
        <f t="shared" si="22"/>
        <v>183228000</v>
      </c>
      <c r="P65" s="69">
        <v>170669000</v>
      </c>
      <c r="Q65" s="69">
        <v>0</v>
      </c>
      <c r="R65" s="69">
        <f t="shared" si="26"/>
        <v>353897000</v>
      </c>
      <c r="T65" s="68" t="s">
        <v>39</v>
      </c>
      <c r="U65" s="69">
        <f t="shared" si="23"/>
        <v>38.922800000000002</v>
      </c>
      <c r="V65" s="69">
        <f t="shared" si="23"/>
        <v>29.748799999999999</v>
      </c>
      <c r="W65" s="69">
        <f t="shared" si="23"/>
        <v>0</v>
      </c>
      <c r="X65" s="70">
        <f t="shared" si="27"/>
        <v>68.671599999999998</v>
      </c>
    </row>
    <row r="66" spans="2:24">
      <c r="B66" s="68" t="s">
        <v>90</v>
      </c>
      <c r="C66" s="69">
        <f t="shared" si="20"/>
        <v>0</v>
      </c>
      <c r="D66" s="69">
        <v>332296000</v>
      </c>
      <c r="E66" s="69">
        <v>0</v>
      </c>
      <c r="F66" s="69">
        <f t="shared" si="24"/>
        <v>332296000</v>
      </c>
      <c r="H66" s="68" t="s">
        <v>90</v>
      </c>
      <c r="I66" s="69">
        <f t="shared" si="21"/>
        <v>264889000</v>
      </c>
      <c r="J66" s="69">
        <v>0</v>
      </c>
      <c r="K66" s="69">
        <v>0</v>
      </c>
      <c r="L66" s="69">
        <f t="shared" si="25"/>
        <v>264889000</v>
      </c>
      <c r="N66" s="68" t="s">
        <v>90</v>
      </c>
      <c r="O66" s="69">
        <f t="shared" si="22"/>
        <v>194292000</v>
      </c>
      <c r="P66" s="69">
        <v>123500000</v>
      </c>
      <c r="Q66" s="69">
        <v>0</v>
      </c>
      <c r="R66" s="69">
        <f t="shared" si="26"/>
        <v>317792000</v>
      </c>
      <c r="T66" s="68" t="s">
        <v>90</v>
      </c>
      <c r="U66" s="69">
        <f t="shared" si="23"/>
        <v>45.918100000000003</v>
      </c>
      <c r="V66" s="69">
        <f t="shared" si="23"/>
        <v>45.579599999999999</v>
      </c>
      <c r="W66" s="69">
        <f t="shared" si="23"/>
        <v>0</v>
      </c>
      <c r="X66" s="70">
        <f t="shared" si="27"/>
        <v>91.497700000000009</v>
      </c>
    </row>
    <row r="67" spans="2:24">
      <c r="B67" s="68" t="s">
        <v>41</v>
      </c>
      <c r="C67" s="69">
        <f t="shared" si="20"/>
        <v>0</v>
      </c>
      <c r="D67" s="69">
        <v>0</v>
      </c>
      <c r="E67" s="69">
        <v>0</v>
      </c>
      <c r="F67" s="69">
        <f t="shared" si="24"/>
        <v>0</v>
      </c>
      <c r="H67" s="68" t="s">
        <v>41</v>
      </c>
      <c r="I67" s="69">
        <f t="shared" si="21"/>
        <v>0</v>
      </c>
      <c r="J67" s="69">
        <v>0</v>
      </c>
      <c r="K67" s="69">
        <v>0</v>
      </c>
      <c r="L67" s="69">
        <f t="shared" si="25"/>
        <v>0</v>
      </c>
      <c r="N67" s="68" t="s">
        <v>41</v>
      </c>
      <c r="O67" s="69">
        <f t="shared" si="22"/>
        <v>0</v>
      </c>
      <c r="P67" s="69">
        <v>0</v>
      </c>
      <c r="Q67" s="69">
        <v>0</v>
      </c>
      <c r="R67" s="69">
        <f t="shared" si="26"/>
        <v>0</v>
      </c>
      <c r="T67" s="68" t="s">
        <v>41</v>
      </c>
      <c r="U67" s="69">
        <f t="shared" si="23"/>
        <v>0</v>
      </c>
      <c r="V67" s="69">
        <f t="shared" si="23"/>
        <v>0</v>
      </c>
      <c r="W67" s="69">
        <f t="shared" si="23"/>
        <v>0</v>
      </c>
      <c r="X67" s="70">
        <f t="shared" si="27"/>
        <v>0</v>
      </c>
    </row>
    <row r="68" spans="2:24">
      <c r="B68" s="68" t="s">
        <v>42</v>
      </c>
      <c r="C68" s="69">
        <f t="shared" si="20"/>
        <v>0</v>
      </c>
      <c r="D68" s="69">
        <v>0</v>
      </c>
      <c r="E68" s="69">
        <v>0</v>
      </c>
      <c r="F68" s="69">
        <f t="shared" si="24"/>
        <v>0</v>
      </c>
      <c r="H68" s="68" t="s">
        <v>42</v>
      </c>
      <c r="I68" s="69">
        <f t="shared" si="21"/>
        <v>0</v>
      </c>
      <c r="J68" s="69">
        <v>0</v>
      </c>
      <c r="K68" s="69">
        <v>0</v>
      </c>
      <c r="L68" s="69">
        <f t="shared" si="25"/>
        <v>0</v>
      </c>
      <c r="N68" s="68" t="s">
        <v>42</v>
      </c>
      <c r="O68" s="69">
        <f t="shared" si="22"/>
        <v>0</v>
      </c>
      <c r="P68" s="69">
        <v>0</v>
      </c>
      <c r="Q68" s="69">
        <v>0</v>
      </c>
      <c r="R68" s="69">
        <f t="shared" si="26"/>
        <v>0</v>
      </c>
      <c r="T68" s="68" t="s">
        <v>42</v>
      </c>
      <c r="U68" s="69">
        <f t="shared" si="23"/>
        <v>0</v>
      </c>
      <c r="V68" s="69">
        <f t="shared" si="23"/>
        <v>0</v>
      </c>
      <c r="W68" s="69">
        <f t="shared" si="23"/>
        <v>0</v>
      </c>
      <c r="X68" s="70">
        <f t="shared" si="27"/>
        <v>0</v>
      </c>
    </row>
    <row r="69" spans="2:24">
      <c r="B69" s="68" t="s">
        <v>91</v>
      </c>
      <c r="C69" s="69">
        <f t="shared" si="20"/>
        <v>0</v>
      </c>
      <c r="D69" s="69">
        <v>0</v>
      </c>
      <c r="E69" s="69">
        <v>0</v>
      </c>
      <c r="F69" s="69">
        <f t="shared" si="24"/>
        <v>0</v>
      </c>
      <c r="H69" s="68" t="s">
        <v>91</v>
      </c>
      <c r="I69" s="69">
        <f t="shared" si="21"/>
        <v>0</v>
      </c>
      <c r="J69" s="69">
        <v>0</v>
      </c>
      <c r="K69" s="69">
        <v>0</v>
      </c>
      <c r="L69" s="69">
        <f t="shared" si="25"/>
        <v>0</v>
      </c>
      <c r="N69" s="68" t="s">
        <v>91</v>
      </c>
      <c r="O69" s="69">
        <f t="shared" si="22"/>
        <v>0</v>
      </c>
      <c r="P69" s="69">
        <v>0</v>
      </c>
      <c r="Q69" s="69">
        <v>0</v>
      </c>
      <c r="R69" s="69">
        <f t="shared" si="26"/>
        <v>0</v>
      </c>
      <c r="T69" s="68" t="s">
        <v>91</v>
      </c>
      <c r="U69" s="69">
        <f t="shared" si="23"/>
        <v>0</v>
      </c>
      <c r="V69" s="69">
        <f t="shared" si="23"/>
        <v>0</v>
      </c>
      <c r="W69" s="69">
        <f t="shared" si="23"/>
        <v>0</v>
      </c>
      <c r="X69" s="70">
        <f t="shared" si="27"/>
        <v>0</v>
      </c>
    </row>
    <row r="70" spans="2:24" ht="25.5">
      <c r="B70" s="71" t="s">
        <v>92</v>
      </c>
      <c r="C70" s="69">
        <f t="shared" si="20"/>
        <v>0</v>
      </c>
      <c r="D70" s="69">
        <v>0</v>
      </c>
      <c r="E70" s="69">
        <v>0</v>
      </c>
      <c r="F70" s="69">
        <f t="shared" si="24"/>
        <v>0</v>
      </c>
      <c r="H70" s="71" t="s">
        <v>92</v>
      </c>
      <c r="I70" s="69">
        <f t="shared" si="21"/>
        <v>0</v>
      </c>
      <c r="J70" s="69">
        <v>0</v>
      </c>
      <c r="K70" s="69">
        <v>0</v>
      </c>
      <c r="L70" s="69">
        <f t="shared" si="25"/>
        <v>0</v>
      </c>
      <c r="N70" s="71" t="s">
        <v>92</v>
      </c>
      <c r="O70" s="69">
        <f t="shared" si="22"/>
        <v>0</v>
      </c>
      <c r="P70" s="69">
        <v>0</v>
      </c>
      <c r="Q70" s="69">
        <v>0</v>
      </c>
      <c r="R70" s="69">
        <f t="shared" si="26"/>
        <v>0</v>
      </c>
      <c r="T70" s="71" t="s">
        <v>92</v>
      </c>
      <c r="U70" s="69">
        <f t="shared" si="23"/>
        <v>0</v>
      </c>
      <c r="V70" s="69">
        <f t="shared" si="23"/>
        <v>0</v>
      </c>
      <c r="W70" s="69">
        <f t="shared" si="23"/>
        <v>0</v>
      </c>
      <c r="X70" s="70">
        <f t="shared" si="27"/>
        <v>0</v>
      </c>
    </row>
    <row r="71" spans="2:24">
      <c r="B71" s="68" t="s">
        <v>93</v>
      </c>
      <c r="C71" s="69">
        <f t="shared" si="20"/>
        <v>0</v>
      </c>
      <c r="D71" s="69">
        <v>0</v>
      </c>
      <c r="E71" s="69">
        <v>0</v>
      </c>
      <c r="F71" s="69">
        <f t="shared" si="24"/>
        <v>0</v>
      </c>
      <c r="H71" s="68" t="s">
        <v>93</v>
      </c>
      <c r="I71" s="69">
        <f t="shared" si="21"/>
        <v>0</v>
      </c>
      <c r="J71" s="69">
        <v>0</v>
      </c>
      <c r="K71" s="69">
        <v>0</v>
      </c>
      <c r="L71" s="69">
        <f t="shared" si="25"/>
        <v>0</v>
      </c>
      <c r="N71" s="68" t="s">
        <v>93</v>
      </c>
      <c r="O71" s="69">
        <f t="shared" si="22"/>
        <v>0</v>
      </c>
      <c r="P71" s="69">
        <v>0</v>
      </c>
      <c r="Q71" s="69">
        <v>0</v>
      </c>
      <c r="R71" s="69">
        <f t="shared" si="26"/>
        <v>0</v>
      </c>
      <c r="T71" s="68" t="s">
        <v>93</v>
      </c>
      <c r="U71" s="69">
        <f t="shared" si="23"/>
        <v>0</v>
      </c>
      <c r="V71" s="69">
        <f t="shared" si="23"/>
        <v>0</v>
      </c>
      <c r="W71" s="69">
        <f t="shared" si="23"/>
        <v>0</v>
      </c>
      <c r="X71" s="70">
        <f t="shared" si="27"/>
        <v>0</v>
      </c>
    </row>
    <row r="72" spans="2:24">
      <c r="B72" s="68" t="s">
        <v>94</v>
      </c>
      <c r="C72" s="69">
        <f t="shared" si="20"/>
        <v>0</v>
      </c>
      <c r="D72" s="69">
        <v>0</v>
      </c>
      <c r="E72" s="69">
        <v>0</v>
      </c>
      <c r="F72" s="69">
        <f t="shared" si="24"/>
        <v>0</v>
      </c>
      <c r="H72" s="68" t="s">
        <v>94</v>
      </c>
      <c r="I72" s="69">
        <f t="shared" si="21"/>
        <v>0</v>
      </c>
      <c r="J72" s="69">
        <v>0</v>
      </c>
      <c r="K72" s="69">
        <v>0</v>
      </c>
      <c r="L72" s="69">
        <f t="shared" si="25"/>
        <v>0</v>
      </c>
      <c r="N72" s="68" t="s">
        <v>94</v>
      </c>
      <c r="O72" s="69">
        <f t="shared" si="22"/>
        <v>0</v>
      </c>
      <c r="P72" s="69">
        <v>0</v>
      </c>
      <c r="Q72" s="69">
        <v>0</v>
      </c>
      <c r="R72" s="69">
        <f t="shared" si="26"/>
        <v>0</v>
      </c>
      <c r="T72" s="68" t="s">
        <v>94</v>
      </c>
      <c r="U72" s="69">
        <f t="shared" si="23"/>
        <v>0</v>
      </c>
      <c r="V72" s="69">
        <f t="shared" si="23"/>
        <v>0</v>
      </c>
      <c r="W72" s="69">
        <f t="shared" si="23"/>
        <v>0</v>
      </c>
      <c r="X72" s="70">
        <f t="shared" si="27"/>
        <v>0</v>
      </c>
    </row>
    <row r="73" spans="2:24">
      <c r="B73" s="68"/>
      <c r="C73" s="70"/>
      <c r="D73" s="70"/>
      <c r="E73" s="70"/>
      <c r="F73" s="70"/>
      <c r="H73" s="68"/>
      <c r="I73" s="70"/>
      <c r="J73" s="70"/>
      <c r="K73" s="70"/>
      <c r="L73" s="70"/>
      <c r="N73" s="68"/>
      <c r="O73" s="70"/>
      <c r="P73" s="70"/>
      <c r="Q73" s="70"/>
      <c r="R73" s="70"/>
      <c r="T73" s="68"/>
      <c r="U73" s="70"/>
      <c r="V73" s="70"/>
      <c r="W73" s="70"/>
      <c r="X73" s="70"/>
    </row>
    <row r="74" spans="2:24">
      <c r="B74" s="72" t="s">
        <v>5</v>
      </c>
      <c r="C74" s="70">
        <f>SUM(C61:C72)</f>
        <v>0</v>
      </c>
      <c r="D74" s="70">
        <f>SUM(D61:D72)</f>
        <v>469627000</v>
      </c>
      <c r="E74" s="70">
        <f>SUM(E61:E72)</f>
        <v>0</v>
      </c>
      <c r="F74" s="70">
        <f>SUM(F61:F72)</f>
        <v>469627000</v>
      </c>
      <c r="H74" s="72" t="s">
        <v>5</v>
      </c>
      <c r="I74" s="70">
        <f>SUM(I61:I72)</f>
        <v>473001500</v>
      </c>
      <c r="J74" s="70">
        <f>SUM(J61:J72)</f>
        <v>0</v>
      </c>
      <c r="K74" s="70">
        <f>SUM(K61:K72)</f>
        <v>0</v>
      </c>
      <c r="L74" s="70">
        <f>SUM(L61:L72)</f>
        <v>473001500</v>
      </c>
      <c r="N74" s="72" t="s">
        <v>5</v>
      </c>
      <c r="O74" s="70">
        <f>SUM(O61:O72)</f>
        <v>377520000</v>
      </c>
      <c r="P74" s="70">
        <f>SUM(P61:P72)</f>
        <v>294169000</v>
      </c>
      <c r="Q74" s="70">
        <f>SUM(Q61:Q72)</f>
        <v>0</v>
      </c>
      <c r="R74" s="70">
        <f>SUM(R61:R72)</f>
        <v>671689000</v>
      </c>
      <c r="T74" s="72" t="s">
        <v>5</v>
      </c>
      <c r="U74" s="70">
        <f>SUM(U61:U72)</f>
        <v>85.052150000000012</v>
      </c>
      <c r="V74" s="70">
        <f>SUM(V61:V72)</f>
        <v>76.379599999999996</v>
      </c>
      <c r="W74" s="70">
        <f>SUM(W61:W72)</f>
        <v>0</v>
      </c>
      <c r="X74" s="70">
        <f>SUM(X61:X72)</f>
        <v>161.43175000000002</v>
      </c>
    </row>
    <row r="76" spans="2:24">
      <c r="B76" s="204" t="s">
        <v>125</v>
      </c>
      <c r="C76" s="205"/>
      <c r="D76" s="205"/>
      <c r="E76" s="205"/>
      <c r="F76" s="206"/>
      <c r="H76" s="204" t="s">
        <v>125</v>
      </c>
      <c r="I76" s="205"/>
      <c r="J76" s="205"/>
      <c r="K76" s="205"/>
      <c r="L76" s="206"/>
      <c r="N76" s="204" t="s">
        <v>125</v>
      </c>
      <c r="O76" s="205"/>
      <c r="P76" s="205"/>
      <c r="Q76" s="205"/>
      <c r="R76" s="206"/>
      <c r="T76" s="204" t="str">
        <f>N76</f>
        <v>FY 2008-09</v>
      </c>
      <c r="U76" s="205"/>
      <c r="V76" s="205"/>
      <c r="W76" s="205"/>
      <c r="X76" s="206"/>
    </row>
    <row r="77" spans="2:24">
      <c r="B77" s="207" t="s">
        <v>0</v>
      </c>
      <c r="C77" s="207" t="s">
        <v>82</v>
      </c>
      <c r="D77" s="207"/>
      <c r="E77" s="207"/>
      <c r="F77" s="207"/>
      <c r="H77" s="207" t="s">
        <v>0</v>
      </c>
      <c r="I77" s="207" t="s">
        <v>82</v>
      </c>
      <c r="J77" s="207"/>
      <c r="K77" s="207"/>
      <c r="L77" s="207"/>
      <c r="N77" s="199" t="s">
        <v>0</v>
      </c>
      <c r="O77" s="201" t="s">
        <v>82</v>
      </c>
      <c r="P77" s="202"/>
      <c r="Q77" s="202"/>
      <c r="R77" s="203"/>
      <c r="T77" s="199" t="s">
        <v>0</v>
      </c>
      <c r="U77" s="201" t="s">
        <v>82</v>
      </c>
      <c r="V77" s="202"/>
      <c r="W77" s="202"/>
      <c r="X77" s="203"/>
    </row>
    <row r="78" spans="2:24" ht="25.5">
      <c r="B78" s="207"/>
      <c r="C78" s="67" t="s">
        <v>83</v>
      </c>
      <c r="D78" s="67" t="s">
        <v>84</v>
      </c>
      <c r="E78" s="67" t="s">
        <v>85</v>
      </c>
      <c r="F78" s="67" t="s">
        <v>86</v>
      </c>
      <c r="H78" s="207"/>
      <c r="I78" s="67" t="s">
        <v>83</v>
      </c>
      <c r="J78" s="67" t="s">
        <v>84</v>
      </c>
      <c r="K78" s="67" t="s">
        <v>85</v>
      </c>
      <c r="L78" s="67" t="s">
        <v>86</v>
      </c>
      <c r="N78" s="200"/>
      <c r="O78" s="67" t="s">
        <v>83</v>
      </c>
      <c r="P78" s="67" t="s">
        <v>84</v>
      </c>
      <c r="Q78" s="67" t="s">
        <v>85</v>
      </c>
      <c r="R78" s="67" t="s">
        <v>86</v>
      </c>
      <c r="T78" s="200"/>
      <c r="U78" s="67" t="s">
        <v>83</v>
      </c>
      <c r="V78" s="67" t="s">
        <v>84</v>
      </c>
      <c r="W78" s="67" t="s">
        <v>85</v>
      </c>
      <c r="X78" s="67" t="s">
        <v>86</v>
      </c>
    </row>
    <row r="79" spans="2:24">
      <c r="B79" s="68" t="s">
        <v>87</v>
      </c>
      <c r="C79" s="69">
        <f t="shared" ref="C79:C90" si="28">F61</f>
        <v>0</v>
      </c>
      <c r="D79" s="69">
        <v>0</v>
      </c>
      <c r="E79" s="69">
        <v>0</v>
      </c>
      <c r="F79" s="69">
        <f>C79+D79-E79</f>
        <v>0</v>
      </c>
      <c r="H79" s="68" t="s">
        <v>87</v>
      </c>
      <c r="I79" s="69">
        <f t="shared" ref="I79:I90" si="29">L61</f>
        <v>2112500</v>
      </c>
      <c r="J79" s="69">
        <v>0</v>
      </c>
      <c r="K79" s="69">
        <v>0</v>
      </c>
      <c r="L79" s="69">
        <f>I79+J79-K79</f>
        <v>2112500</v>
      </c>
      <c r="N79" s="68" t="s">
        <v>87</v>
      </c>
      <c r="O79" s="69">
        <f t="shared" ref="O79:O90" si="30">R61</f>
        <v>0</v>
      </c>
      <c r="P79" s="69">
        <v>0</v>
      </c>
      <c r="Q79" s="69">
        <v>0</v>
      </c>
      <c r="R79" s="69">
        <f>O79+P79-Q79</f>
        <v>0</v>
      </c>
      <c r="T79" s="68" t="s">
        <v>87</v>
      </c>
      <c r="U79" s="69">
        <f t="shared" ref="U79:W90" si="31">(C79+I79+O79)/10^7</f>
        <v>0.21124999999999999</v>
      </c>
      <c r="V79" s="69">
        <f t="shared" si="31"/>
        <v>0</v>
      </c>
      <c r="W79" s="69">
        <f t="shared" si="31"/>
        <v>0</v>
      </c>
      <c r="X79" s="70">
        <f>U79+V79-W79</f>
        <v>0.21124999999999999</v>
      </c>
    </row>
    <row r="80" spans="2:24">
      <c r="B80" s="68" t="s">
        <v>40</v>
      </c>
      <c r="C80" s="69">
        <f t="shared" si="28"/>
        <v>10512000</v>
      </c>
      <c r="D80" s="69">
        <v>0</v>
      </c>
      <c r="E80" s="69">
        <v>0</v>
      </c>
      <c r="F80" s="69">
        <f t="shared" ref="F80:F90" si="32">C80+D80-E80</f>
        <v>10512000</v>
      </c>
      <c r="H80" s="68" t="s">
        <v>40</v>
      </c>
      <c r="I80" s="69">
        <f t="shared" si="29"/>
        <v>0</v>
      </c>
      <c r="J80" s="69">
        <v>0</v>
      </c>
      <c r="K80" s="69">
        <v>0</v>
      </c>
      <c r="L80" s="69">
        <f t="shared" ref="L80:L90" si="33">I80+J80-K80</f>
        <v>0</v>
      </c>
      <c r="N80" s="68" t="s">
        <v>40</v>
      </c>
      <c r="O80" s="69">
        <f t="shared" si="30"/>
        <v>0</v>
      </c>
      <c r="P80" s="69">
        <v>0</v>
      </c>
      <c r="Q80" s="69">
        <v>0</v>
      </c>
      <c r="R80" s="69">
        <f t="shared" ref="R80:R90" si="34">O80+P80-Q80</f>
        <v>0</v>
      </c>
      <c r="T80" s="68" t="s">
        <v>40</v>
      </c>
      <c r="U80" s="69">
        <f t="shared" si="31"/>
        <v>1.0511999999999999</v>
      </c>
      <c r="V80" s="69">
        <f t="shared" si="31"/>
        <v>0</v>
      </c>
      <c r="W80" s="69">
        <f t="shared" si="31"/>
        <v>0</v>
      </c>
      <c r="X80" s="70">
        <f t="shared" ref="X80:X90" si="35">U80+V80-W80</f>
        <v>1.0511999999999999</v>
      </c>
    </row>
    <row r="81" spans="2:24">
      <c r="B81" s="68" t="s">
        <v>88</v>
      </c>
      <c r="C81" s="69">
        <f t="shared" si="28"/>
        <v>0</v>
      </c>
      <c r="D81" s="69">
        <v>0</v>
      </c>
      <c r="E81" s="69">
        <v>0</v>
      </c>
      <c r="F81" s="69">
        <f t="shared" si="32"/>
        <v>0</v>
      </c>
      <c r="H81" s="68" t="s">
        <v>88</v>
      </c>
      <c r="I81" s="69">
        <f t="shared" si="29"/>
        <v>0</v>
      </c>
      <c r="J81" s="69">
        <v>0</v>
      </c>
      <c r="K81" s="69">
        <v>0</v>
      </c>
      <c r="L81" s="69">
        <f t="shared" si="33"/>
        <v>0</v>
      </c>
      <c r="N81" s="68" t="s">
        <v>88</v>
      </c>
      <c r="O81" s="69">
        <f t="shared" si="30"/>
        <v>0</v>
      </c>
      <c r="P81" s="69">
        <v>0</v>
      </c>
      <c r="Q81" s="69">
        <v>0</v>
      </c>
      <c r="R81" s="69">
        <f t="shared" si="34"/>
        <v>0</v>
      </c>
      <c r="T81" s="68" t="s">
        <v>88</v>
      </c>
      <c r="U81" s="69">
        <f t="shared" si="31"/>
        <v>0</v>
      </c>
      <c r="V81" s="69">
        <f t="shared" si="31"/>
        <v>0</v>
      </c>
      <c r="W81" s="69">
        <f t="shared" si="31"/>
        <v>0</v>
      </c>
      <c r="X81" s="70">
        <f t="shared" si="35"/>
        <v>0</v>
      </c>
    </row>
    <row r="82" spans="2:24">
      <c r="B82" s="68" t="s">
        <v>89</v>
      </c>
      <c r="C82" s="69">
        <f t="shared" si="28"/>
        <v>0</v>
      </c>
      <c r="D82" s="69">
        <v>0</v>
      </c>
      <c r="E82" s="69">
        <v>0</v>
      </c>
      <c r="F82" s="69">
        <f t="shared" si="32"/>
        <v>0</v>
      </c>
      <c r="H82" s="68" t="s">
        <v>89</v>
      </c>
      <c r="I82" s="69">
        <f t="shared" si="29"/>
        <v>0</v>
      </c>
      <c r="J82" s="69">
        <v>0</v>
      </c>
      <c r="K82" s="69">
        <v>0</v>
      </c>
      <c r="L82" s="69">
        <f t="shared" si="33"/>
        <v>0</v>
      </c>
      <c r="N82" s="68" t="s">
        <v>89</v>
      </c>
      <c r="O82" s="69">
        <f t="shared" si="30"/>
        <v>0</v>
      </c>
      <c r="P82" s="69">
        <v>0</v>
      </c>
      <c r="Q82" s="69">
        <v>0</v>
      </c>
      <c r="R82" s="69">
        <f t="shared" si="34"/>
        <v>0</v>
      </c>
      <c r="T82" s="68" t="s">
        <v>89</v>
      </c>
      <c r="U82" s="69">
        <f t="shared" si="31"/>
        <v>0</v>
      </c>
      <c r="V82" s="69">
        <f t="shared" si="31"/>
        <v>0</v>
      </c>
      <c r="W82" s="69">
        <f t="shared" si="31"/>
        <v>0</v>
      </c>
      <c r="X82" s="70">
        <f t="shared" si="35"/>
        <v>0</v>
      </c>
    </row>
    <row r="83" spans="2:24">
      <c r="B83" s="68" t="s">
        <v>39</v>
      </c>
      <c r="C83" s="69">
        <f t="shared" si="28"/>
        <v>126819000</v>
      </c>
      <c r="D83" s="69">
        <v>0</v>
      </c>
      <c r="E83" s="69">
        <v>0</v>
      </c>
      <c r="F83" s="69">
        <f t="shared" si="32"/>
        <v>126819000</v>
      </c>
      <c r="H83" s="68" t="s">
        <v>39</v>
      </c>
      <c r="I83" s="69">
        <f t="shared" si="29"/>
        <v>206000000</v>
      </c>
      <c r="J83" s="69">
        <v>0</v>
      </c>
      <c r="K83" s="69">
        <v>0</v>
      </c>
      <c r="L83" s="69">
        <f t="shared" si="33"/>
        <v>206000000</v>
      </c>
      <c r="N83" s="68" t="s">
        <v>39</v>
      </c>
      <c r="O83" s="69">
        <f t="shared" si="30"/>
        <v>353897000</v>
      </c>
      <c r="P83" s="69">
        <v>0</v>
      </c>
      <c r="Q83" s="69">
        <v>0</v>
      </c>
      <c r="R83" s="69">
        <f t="shared" si="34"/>
        <v>353897000</v>
      </c>
      <c r="T83" s="68" t="s">
        <v>39</v>
      </c>
      <c r="U83" s="69">
        <f t="shared" si="31"/>
        <v>68.671599999999998</v>
      </c>
      <c r="V83" s="69">
        <f t="shared" si="31"/>
        <v>0</v>
      </c>
      <c r="W83" s="69">
        <f t="shared" si="31"/>
        <v>0</v>
      </c>
      <c r="X83" s="70">
        <f t="shared" si="35"/>
        <v>68.671599999999998</v>
      </c>
    </row>
    <row r="84" spans="2:24">
      <c r="B84" s="68" t="s">
        <v>90</v>
      </c>
      <c r="C84" s="69">
        <f t="shared" si="28"/>
        <v>332296000</v>
      </c>
      <c r="D84" s="69">
        <v>0</v>
      </c>
      <c r="E84" s="69">
        <v>0</v>
      </c>
      <c r="F84" s="69">
        <f t="shared" si="32"/>
        <v>332296000</v>
      </c>
      <c r="H84" s="68" t="s">
        <v>90</v>
      </c>
      <c r="I84" s="69">
        <f t="shared" si="29"/>
        <v>264889000</v>
      </c>
      <c r="J84" s="69">
        <v>28703000</v>
      </c>
      <c r="K84" s="69">
        <v>0</v>
      </c>
      <c r="L84" s="69">
        <f t="shared" si="33"/>
        <v>293592000</v>
      </c>
      <c r="N84" s="68" t="s">
        <v>90</v>
      </c>
      <c r="O84" s="69">
        <f t="shared" si="30"/>
        <v>317792000</v>
      </c>
      <c r="P84" s="69">
        <v>0</v>
      </c>
      <c r="Q84" s="69">
        <v>0</v>
      </c>
      <c r="R84" s="69">
        <f t="shared" si="34"/>
        <v>317792000</v>
      </c>
      <c r="T84" s="68" t="s">
        <v>90</v>
      </c>
      <c r="U84" s="69">
        <f t="shared" si="31"/>
        <v>91.497699999999995</v>
      </c>
      <c r="V84" s="69">
        <f t="shared" si="31"/>
        <v>2.8702999999999999</v>
      </c>
      <c r="W84" s="69">
        <f t="shared" si="31"/>
        <v>0</v>
      </c>
      <c r="X84" s="70">
        <f t="shared" si="35"/>
        <v>94.367999999999995</v>
      </c>
    </row>
    <row r="85" spans="2:24">
      <c r="B85" s="68" t="s">
        <v>41</v>
      </c>
      <c r="C85" s="69">
        <f t="shared" si="28"/>
        <v>0</v>
      </c>
      <c r="D85" s="69">
        <v>0</v>
      </c>
      <c r="E85" s="69">
        <v>0</v>
      </c>
      <c r="F85" s="69">
        <f t="shared" si="32"/>
        <v>0</v>
      </c>
      <c r="H85" s="68" t="s">
        <v>41</v>
      </c>
      <c r="I85" s="69">
        <f t="shared" si="29"/>
        <v>0</v>
      </c>
      <c r="J85" s="69">
        <v>0</v>
      </c>
      <c r="K85" s="69">
        <v>0</v>
      </c>
      <c r="L85" s="69">
        <f t="shared" si="33"/>
        <v>0</v>
      </c>
      <c r="N85" s="68" t="s">
        <v>41</v>
      </c>
      <c r="O85" s="69">
        <f t="shared" si="30"/>
        <v>0</v>
      </c>
      <c r="P85" s="69">
        <v>0</v>
      </c>
      <c r="Q85" s="69">
        <v>0</v>
      </c>
      <c r="R85" s="69">
        <f t="shared" si="34"/>
        <v>0</v>
      </c>
      <c r="T85" s="68" t="s">
        <v>41</v>
      </c>
      <c r="U85" s="69">
        <f t="shared" si="31"/>
        <v>0</v>
      </c>
      <c r="V85" s="69">
        <f t="shared" si="31"/>
        <v>0</v>
      </c>
      <c r="W85" s="69">
        <f t="shared" si="31"/>
        <v>0</v>
      </c>
      <c r="X85" s="70">
        <f t="shared" si="35"/>
        <v>0</v>
      </c>
    </row>
    <row r="86" spans="2:24">
      <c r="B86" s="68" t="s">
        <v>42</v>
      </c>
      <c r="C86" s="69">
        <f t="shared" si="28"/>
        <v>0</v>
      </c>
      <c r="D86" s="69">
        <v>0</v>
      </c>
      <c r="E86" s="69">
        <v>0</v>
      </c>
      <c r="F86" s="69">
        <f t="shared" si="32"/>
        <v>0</v>
      </c>
      <c r="H86" s="68" t="s">
        <v>42</v>
      </c>
      <c r="I86" s="69">
        <f t="shared" si="29"/>
        <v>0</v>
      </c>
      <c r="J86" s="69">
        <v>0</v>
      </c>
      <c r="K86" s="69">
        <v>0</v>
      </c>
      <c r="L86" s="69">
        <f t="shared" si="33"/>
        <v>0</v>
      </c>
      <c r="N86" s="68" t="s">
        <v>42</v>
      </c>
      <c r="O86" s="69">
        <f t="shared" si="30"/>
        <v>0</v>
      </c>
      <c r="P86" s="69">
        <v>0</v>
      </c>
      <c r="Q86" s="69">
        <v>0</v>
      </c>
      <c r="R86" s="69">
        <f t="shared" si="34"/>
        <v>0</v>
      </c>
      <c r="T86" s="68" t="s">
        <v>42</v>
      </c>
      <c r="U86" s="69">
        <f t="shared" si="31"/>
        <v>0</v>
      </c>
      <c r="V86" s="69">
        <f t="shared" si="31"/>
        <v>0</v>
      </c>
      <c r="W86" s="69">
        <f t="shared" si="31"/>
        <v>0</v>
      </c>
      <c r="X86" s="70">
        <f t="shared" si="35"/>
        <v>0</v>
      </c>
    </row>
    <row r="87" spans="2:24">
      <c r="B87" s="68" t="s">
        <v>91</v>
      </c>
      <c r="C87" s="69">
        <f t="shared" si="28"/>
        <v>0</v>
      </c>
      <c r="D87" s="69">
        <v>0</v>
      </c>
      <c r="E87" s="69">
        <v>0</v>
      </c>
      <c r="F87" s="69">
        <f t="shared" si="32"/>
        <v>0</v>
      </c>
      <c r="H87" s="68" t="s">
        <v>91</v>
      </c>
      <c r="I87" s="69">
        <f t="shared" si="29"/>
        <v>0</v>
      </c>
      <c r="J87" s="69">
        <v>0</v>
      </c>
      <c r="K87" s="69">
        <v>0</v>
      </c>
      <c r="L87" s="69">
        <f t="shared" si="33"/>
        <v>0</v>
      </c>
      <c r="N87" s="68" t="s">
        <v>91</v>
      </c>
      <c r="O87" s="69">
        <f t="shared" si="30"/>
        <v>0</v>
      </c>
      <c r="P87" s="69">
        <v>0</v>
      </c>
      <c r="Q87" s="69">
        <v>0</v>
      </c>
      <c r="R87" s="69">
        <f t="shared" si="34"/>
        <v>0</v>
      </c>
      <c r="T87" s="68" t="s">
        <v>91</v>
      </c>
      <c r="U87" s="69">
        <f t="shared" si="31"/>
        <v>0</v>
      </c>
      <c r="V87" s="69">
        <f t="shared" si="31"/>
        <v>0</v>
      </c>
      <c r="W87" s="69">
        <f t="shared" si="31"/>
        <v>0</v>
      </c>
      <c r="X87" s="70">
        <f t="shared" si="35"/>
        <v>0</v>
      </c>
    </row>
    <row r="88" spans="2:24" ht="25.5">
      <c r="B88" s="71" t="s">
        <v>92</v>
      </c>
      <c r="C88" s="69">
        <f t="shared" si="28"/>
        <v>0</v>
      </c>
      <c r="D88" s="69">
        <v>0</v>
      </c>
      <c r="E88" s="69">
        <v>0</v>
      </c>
      <c r="F88" s="69">
        <f t="shared" si="32"/>
        <v>0</v>
      </c>
      <c r="H88" s="71" t="s">
        <v>92</v>
      </c>
      <c r="I88" s="69">
        <f t="shared" si="29"/>
        <v>0</v>
      </c>
      <c r="J88" s="69">
        <v>0</v>
      </c>
      <c r="K88" s="69">
        <v>0</v>
      </c>
      <c r="L88" s="69">
        <f t="shared" si="33"/>
        <v>0</v>
      </c>
      <c r="N88" s="71" t="s">
        <v>92</v>
      </c>
      <c r="O88" s="69">
        <f t="shared" si="30"/>
        <v>0</v>
      </c>
      <c r="P88" s="69">
        <v>0</v>
      </c>
      <c r="Q88" s="69">
        <v>0</v>
      </c>
      <c r="R88" s="69">
        <f t="shared" si="34"/>
        <v>0</v>
      </c>
      <c r="T88" s="71" t="s">
        <v>92</v>
      </c>
      <c r="U88" s="69">
        <f t="shared" si="31"/>
        <v>0</v>
      </c>
      <c r="V88" s="69">
        <f t="shared" si="31"/>
        <v>0</v>
      </c>
      <c r="W88" s="69">
        <f t="shared" si="31"/>
        <v>0</v>
      </c>
      <c r="X88" s="70">
        <f t="shared" si="35"/>
        <v>0</v>
      </c>
    </row>
    <row r="89" spans="2:24">
      <c r="B89" s="68" t="s">
        <v>93</v>
      </c>
      <c r="C89" s="69">
        <f t="shared" si="28"/>
        <v>0</v>
      </c>
      <c r="D89" s="69">
        <v>0</v>
      </c>
      <c r="E89" s="69">
        <v>0</v>
      </c>
      <c r="F89" s="69">
        <f t="shared" si="32"/>
        <v>0</v>
      </c>
      <c r="H89" s="68" t="s">
        <v>93</v>
      </c>
      <c r="I89" s="69">
        <f t="shared" si="29"/>
        <v>0</v>
      </c>
      <c r="J89" s="69">
        <v>0</v>
      </c>
      <c r="K89" s="69">
        <v>0</v>
      </c>
      <c r="L89" s="69">
        <f t="shared" si="33"/>
        <v>0</v>
      </c>
      <c r="N89" s="68" t="s">
        <v>93</v>
      </c>
      <c r="O89" s="69">
        <f t="shared" si="30"/>
        <v>0</v>
      </c>
      <c r="P89" s="69">
        <v>0</v>
      </c>
      <c r="Q89" s="69">
        <v>0</v>
      </c>
      <c r="R89" s="69">
        <f t="shared" si="34"/>
        <v>0</v>
      </c>
      <c r="T89" s="68" t="s">
        <v>93</v>
      </c>
      <c r="U89" s="69">
        <f t="shared" si="31"/>
        <v>0</v>
      </c>
      <c r="V89" s="69">
        <f t="shared" si="31"/>
        <v>0</v>
      </c>
      <c r="W89" s="69">
        <f t="shared" si="31"/>
        <v>0</v>
      </c>
      <c r="X89" s="70">
        <f t="shared" si="35"/>
        <v>0</v>
      </c>
    </row>
    <row r="90" spans="2:24">
      <c r="B90" s="68" t="s">
        <v>94</v>
      </c>
      <c r="C90" s="69">
        <f t="shared" si="28"/>
        <v>0</v>
      </c>
      <c r="D90" s="69">
        <v>0</v>
      </c>
      <c r="E90" s="69">
        <v>0</v>
      </c>
      <c r="F90" s="69">
        <f t="shared" si="32"/>
        <v>0</v>
      </c>
      <c r="H90" s="68" t="s">
        <v>94</v>
      </c>
      <c r="I90" s="69">
        <f t="shared" si="29"/>
        <v>0</v>
      </c>
      <c r="J90" s="69">
        <v>0</v>
      </c>
      <c r="K90" s="69">
        <v>0</v>
      </c>
      <c r="L90" s="69">
        <f t="shared" si="33"/>
        <v>0</v>
      </c>
      <c r="N90" s="68" t="s">
        <v>94</v>
      </c>
      <c r="O90" s="69">
        <f t="shared" si="30"/>
        <v>0</v>
      </c>
      <c r="P90" s="69">
        <v>0</v>
      </c>
      <c r="Q90" s="69">
        <v>0</v>
      </c>
      <c r="R90" s="69">
        <f t="shared" si="34"/>
        <v>0</v>
      </c>
      <c r="T90" s="68" t="s">
        <v>94</v>
      </c>
      <c r="U90" s="69">
        <f t="shared" si="31"/>
        <v>0</v>
      </c>
      <c r="V90" s="69">
        <f t="shared" si="31"/>
        <v>0</v>
      </c>
      <c r="W90" s="69">
        <f t="shared" si="31"/>
        <v>0</v>
      </c>
      <c r="X90" s="70">
        <f t="shared" si="35"/>
        <v>0</v>
      </c>
    </row>
    <row r="91" spans="2:24">
      <c r="B91" s="68"/>
      <c r="C91" s="69"/>
      <c r="D91" s="69"/>
      <c r="E91" s="69"/>
      <c r="F91" s="69"/>
      <c r="H91" s="68"/>
      <c r="I91" s="69"/>
      <c r="J91" s="69"/>
      <c r="K91" s="69"/>
      <c r="L91" s="69"/>
      <c r="N91" s="68"/>
      <c r="O91" s="69"/>
      <c r="P91" s="69"/>
      <c r="Q91" s="69"/>
      <c r="R91" s="69"/>
      <c r="T91" s="68"/>
      <c r="U91" s="70"/>
      <c r="V91" s="70"/>
      <c r="W91" s="70"/>
      <c r="X91" s="70"/>
    </row>
    <row r="92" spans="2:24">
      <c r="B92" s="72" t="s">
        <v>5</v>
      </c>
      <c r="C92" s="69">
        <f>SUM(C79:C90)</f>
        <v>469627000</v>
      </c>
      <c r="D92" s="69">
        <f>SUM(D79:D90)</f>
        <v>0</v>
      </c>
      <c r="E92" s="69">
        <f>SUM(E79:E90)</f>
        <v>0</v>
      </c>
      <c r="F92" s="69">
        <f>SUM(F79:F90)</f>
        <v>469627000</v>
      </c>
      <c r="H92" s="72" t="s">
        <v>5</v>
      </c>
      <c r="I92" s="69">
        <f>SUM(I79:I90)</f>
        <v>473001500</v>
      </c>
      <c r="J92" s="69">
        <f>SUM(J79:J90)</f>
        <v>28703000</v>
      </c>
      <c r="K92" s="69">
        <f>SUM(K79:K90)</f>
        <v>0</v>
      </c>
      <c r="L92" s="69">
        <f>SUM(L79:L90)</f>
        <v>501704500</v>
      </c>
      <c r="N92" s="72" t="s">
        <v>5</v>
      </c>
      <c r="O92" s="69">
        <f>SUM(O79:O90)</f>
        <v>671689000</v>
      </c>
      <c r="P92" s="69">
        <f>SUM(P79:P90)</f>
        <v>0</v>
      </c>
      <c r="Q92" s="69">
        <f>SUM(Q79:Q90)</f>
        <v>0</v>
      </c>
      <c r="R92" s="69">
        <f>SUM(R79:R90)</f>
        <v>671689000</v>
      </c>
      <c r="T92" s="72" t="s">
        <v>5</v>
      </c>
      <c r="U92" s="70">
        <f>SUM(U79:U90)</f>
        <v>161.43174999999999</v>
      </c>
      <c r="V92" s="70">
        <f>SUM(V79:V90)</f>
        <v>2.8702999999999999</v>
      </c>
      <c r="W92" s="70">
        <f>SUM(W79:W90)</f>
        <v>0</v>
      </c>
      <c r="X92" s="70">
        <f>SUM(X79:X90)</f>
        <v>164.30205000000001</v>
      </c>
    </row>
    <row r="94" spans="2:24">
      <c r="B94" s="204" t="s">
        <v>126</v>
      </c>
      <c r="C94" s="205"/>
      <c r="D94" s="205"/>
      <c r="E94" s="205"/>
      <c r="F94" s="206"/>
      <c r="H94" s="204" t="s">
        <v>126</v>
      </c>
      <c r="I94" s="205"/>
      <c r="J94" s="205"/>
      <c r="K94" s="205"/>
      <c r="L94" s="206"/>
      <c r="N94" s="204" t="s">
        <v>126</v>
      </c>
      <c r="O94" s="205"/>
      <c r="P94" s="205"/>
      <c r="Q94" s="205"/>
      <c r="R94" s="206"/>
      <c r="T94" s="204" t="str">
        <f>N94</f>
        <v>FY 2009-10</v>
      </c>
      <c r="U94" s="205"/>
      <c r="V94" s="205"/>
      <c r="W94" s="205"/>
      <c r="X94" s="206"/>
    </row>
    <row r="95" spans="2:24">
      <c r="B95" s="207" t="s">
        <v>0</v>
      </c>
      <c r="C95" s="207" t="s">
        <v>82</v>
      </c>
      <c r="D95" s="207"/>
      <c r="E95" s="207"/>
      <c r="F95" s="207"/>
      <c r="H95" s="207" t="s">
        <v>0</v>
      </c>
      <c r="I95" s="207" t="s">
        <v>82</v>
      </c>
      <c r="J95" s="207"/>
      <c r="K95" s="207"/>
      <c r="L95" s="207"/>
      <c r="N95" s="199" t="s">
        <v>0</v>
      </c>
      <c r="O95" s="201" t="s">
        <v>82</v>
      </c>
      <c r="P95" s="202"/>
      <c r="Q95" s="202"/>
      <c r="R95" s="203"/>
      <c r="T95" s="199" t="s">
        <v>0</v>
      </c>
      <c r="U95" s="201" t="s">
        <v>82</v>
      </c>
      <c r="V95" s="202"/>
      <c r="W95" s="202"/>
      <c r="X95" s="203"/>
    </row>
    <row r="96" spans="2:24" ht="25.5">
      <c r="B96" s="207"/>
      <c r="C96" s="67" t="s">
        <v>83</v>
      </c>
      <c r="D96" s="67" t="s">
        <v>84</v>
      </c>
      <c r="E96" s="67" t="s">
        <v>85</v>
      </c>
      <c r="F96" s="67" t="s">
        <v>86</v>
      </c>
      <c r="H96" s="207"/>
      <c r="I96" s="67" t="s">
        <v>83</v>
      </c>
      <c r="J96" s="67" t="s">
        <v>84</v>
      </c>
      <c r="K96" s="67" t="s">
        <v>85</v>
      </c>
      <c r="L96" s="67" t="s">
        <v>86</v>
      </c>
      <c r="N96" s="200"/>
      <c r="O96" s="67" t="s">
        <v>83</v>
      </c>
      <c r="P96" s="67" t="s">
        <v>84</v>
      </c>
      <c r="Q96" s="67" t="s">
        <v>85</v>
      </c>
      <c r="R96" s="67" t="s">
        <v>86</v>
      </c>
      <c r="T96" s="200"/>
      <c r="U96" s="67" t="s">
        <v>83</v>
      </c>
      <c r="V96" s="67" t="s">
        <v>84</v>
      </c>
      <c r="W96" s="67" t="s">
        <v>85</v>
      </c>
      <c r="X96" s="67" t="s">
        <v>86</v>
      </c>
    </row>
    <row r="97" spans="2:24">
      <c r="B97" s="68" t="s">
        <v>87</v>
      </c>
      <c r="C97" s="69">
        <f t="shared" ref="C97:C108" si="36">F79</f>
        <v>0</v>
      </c>
      <c r="D97" s="69">
        <v>0</v>
      </c>
      <c r="E97" s="69">
        <v>0</v>
      </c>
      <c r="F97" s="69">
        <f>C97+D97-E97</f>
        <v>0</v>
      </c>
      <c r="H97" s="68" t="s">
        <v>87</v>
      </c>
      <c r="I97" s="69">
        <f t="shared" ref="I97:I108" si="37">L79</f>
        <v>2112500</v>
      </c>
      <c r="J97" s="69">
        <v>0</v>
      </c>
      <c r="K97" s="69">
        <v>0</v>
      </c>
      <c r="L97" s="69">
        <f>I97+J97-K97</f>
        <v>2112500</v>
      </c>
      <c r="N97" s="68" t="s">
        <v>87</v>
      </c>
      <c r="O97" s="69">
        <f t="shared" ref="O97:O108" si="38">R79</f>
        <v>0</v>
      </c>
      <c r="P97" s="69">
        <v>0</v>
      </c>
      <c r="Q97" s="69">
        <v>0</v>
      </c>
      <c r="R97" s="69">
        <f>O97+P97-Q97</f>
        <v>0</v>
      </c>
      <c r="T97" s="68" t="s">
        <v>87</v>
      </c>
      <c r="U97" s="69">
        <f t="shared" ref="U97:W108" si="39">(C97+I97+O97)/10^7</f>
        <v>0.21124999999999999</v>
      </c>
      <c r="V97" s="69">
        <f t="shared" si="39"/>
        <v>0</v>
      </c>
      <c r="W97" s="69">
        <f t="shared" si="39"/>
        <v>0</v>
      </c>
      <c r="X97" s="70">
        <f>U97+V97-W97</f>
        <v>0.21124999999999999</v>
      </c>
    </row>
    <row r="98" spans="2:24">
      <c r="B98" s="68" t="s">
        <v>40</v>
      </c>
      <c r="C98" s="69">
        <f t="shared" si="36"/>
        <v>10512000</v>
      </c>
      <c r="D98" s="69">
        <v>0</v>
      </c>
      <c r="E98" s="69">
        <v>0</v>
      </c>
      <c r="F98" s="69">
        <f t="shared" ref="F98:F108" si="40">C98+D98-E98</f>
        <v>10512000</v>
      </c>
      <c r="H98" s="68" t="s">
        <v>40</v>
      </c>
      <c r="I98" s="69">
        <f t="shared" si="37"/>
        <v>0</v>
      </c>
      <c r="J98" s="69">
        <v>0</v>
      </c>
      <c r="K98" s="69">
        <v>0</v>
      </c>
      <c r="L98" s="69">
        <f t="shared" ref="L98:L108" si="41">I98+J98-K98</f>
        <v>0</v>
      </c>
      <c r="N98" s="68" t="s">
        <v>40</v>
      </c>
      <c r="O98" s="69">
        <f t="shared" si="38"/>
        <v>0</v>
      </c>
      <c r="P98" s="69">
        <v>0</v>
      </c>
      <c r="Q98" s="69">
        <v>0</v>
      </c>
      <c r="R98" s="69">
        <f t="shared" ref="R98:R108" si="42">O98+P98-Q98</f>
        <v>0</v>
      </c>
      <c r="T98" s="68" t="s">
        <v>40</v>
      </c>
      <c r="U98" s="69">
        <f t="shared" si="39"/>
        <v>1.0511999999999999</v>
      </c>
      <c r="V98" s="69">
        <f t="shared" si="39"/>
        <v>0</v>
      </c>
      <c r="W98" s="69">
        <f t="shared" si="39"/>
        <v>0</v>
      </c>
      <c r="X98" s="70">
        <f t="shared" ref="X98:X108" si="43">U98+V98-W98</f>
        <v>1.0511999999999999</v>
      </c>
    </row>
    <row r="99" spans="2:24">
      <c r="B99" s="68" t="s">
        <v>88</v>
      </c>
      <c r="C99" s="69">
        <f t="shared" si="36"/>
        <v>0</v>
      </c>
      <c r="D99" s="69">
        <v>0</v>
      </c>
      <c r="E99" s="69">
        <v>0</v>
      </c>
      <c r="F99" s="69">
        <f t="shared" si="40"/>
        <v>0</v>
      </c>
      <c r="H99" s="68" t="s">
        <v>88</v>
      </c>
      <c r="I99" s="69">
        <f t="shared" si="37"/>
        <v>0</v>
      </c>
      <c r="J99" s="69">
        <v>0</v>
      </c>
      <c r="K99" s="69">
        <v>0</v>
      </c>
      <c r="L99" s="69">
        <f t="shared" si="41"/>
        <v>0</v>
      </c>
      <c r="N99" s="68" t="s">
        <v>88</v>
      </c>
      <c r="O99" s="69">
        <f t="shared" si="38"/>
        <v>0</v>
      </c>
      <c r="P99" s="69">
        <v>0</v>
      </c>
      <c r="Q99" s="69">
        <v>0</v>
      </c>
      <c r="R99" s="69">
        <f t="shared" si="42"/>
        <v>0</v>
      </c>
      <c r="T99" s="68" t="s">
        <v>88</v>
      </c>
      <c r="U99" s="69">
        <f t="shared" si="39"/>
        <v>0</v>
      </c>
      <c r="V99" s="69">
        <f t="shared" si="39"/>
        <v>0</v>
      </c>
      <c r="W99" s="69">
        <f t="shared" si="39"/>
        <v>0</v>
      </c>
      <c r="X99" s="70">
        <f t="shared" si="43"/>
        <v>0</v>
      </c>
    </row>
    <row r="100" spans="2:24">
      <c r="B100" s="68" t="s">
        <v>89</v>
      </c>
      <c r="C100" s="69">
        <f t="shared" si="36"/>
        <v>0</v>
      </c>
      <c r="D100" s="69">
        <v>0</v>
      </c>
      <c r="E100" s="69">
        <v>0</v>
      </c>
      <c r="F100" s="69">
        <f t="shared" si="40"/>
        <v>0</v>
      </c>
      <c r="H100" s="68" t="s">
        <v>89</v>
      </c>
      <c r="I100" s="69">
        <f t="shared" si="37"/>
        <v>0</v>
      </c>
      <c r="J100" s="69">
        <v>0</v>
      </c>
      <c r="K100" s="69">
        <v>0</v>
      </c>
      <c r="L100" s="69">
        <f t="shared" si="41"/>
        <v>0</v>
      </c>
      <c r="N100" s="68" t="s">
        <v>89</v>
      </c>
      <c r="O100" s="69">
        <f t="shared" si="38"/>
        <v>0</v>
      </c>
      <c r="P100" s="69">
        <v>0</v>
      </c>
      <c r="Q100" s="69">
        <v>0</v>
      </c>
      <c r="R100" s="69">
        <f t="shared" si="42"/>
        <v>0</v>
      </c>
      <c r="T100" s="68" t="s">
        <v>89</v>
      </c>
      <c r="U100" s="69">
        <f t="shared" si="39"/>
        <v>0</v>
      </c>
      <c r="V100" s="69">
        <f t="shared" si="39"/>
        <v>0</v>
      </c>
      <c r="W100" s="69">
        <f t="shared" si="39"/>
        <v>0</v>
      </c>
      <c r="X100" s="70">
        <f t="shared" si="43"/>
        <v>0</v>
      </c>
    </row>
    <row r="101" spans="2:24">
      <c r="B101" s="68" t="s">
        <v>39</v>
      </c>
      <c r="C101" s="69">
        <f t="shared" si="36"/>
        <v>126819000</v>
      </c>
      <c r="D101" s="69">
        <v>0</v>
      </c>
      <c r="E101" s="69">
        <v>0</v>
      </c>
      <c r="F101" s="69">
        <f t="shared" si="40"/>
        <v>126819000</v>
      </c>
      <c r="H101" s="68" t="s">
        <v>39</v>
      </c>
      <c r="I101" s="69">
        <f t="shared" si="37"/>
        <v>206000000</v>
      </c>
      <c r="J101" s="69">
        <v>0</v>
      </c>
      <c r="K101" s="69">
        <v>0</v>
      </c>
      <c r="L101" s="69">
        <f t="shared" si="41"/>
        <v>206000000</v>
      </c>
      <c r="N101" s="68" t="s">
        <v>39</v>
      </c>
      <c r="O101" s="69">
        <f t="shared" si="38"/>
        <v>353897000</v>
      </c>
      <c r="P101" s="69">
        <v>0</v>
      </c>
      <c r="Q101" s="69">
        <v>0</v>
      </c>
      <c r="R101" s="69">
        <f t="shared" si="42"/>
        <v>353897000</v>
      </c>
      <c r="T101" s="68" t="s">
        <v>39</v>
      </c>
      <c r="U101" s="69">
        <f t="shared" si="39"/>
        <v>68.671599999999998</v>
      </c>
      <c r="V101" s="69">
        <f t="shared" si="39"/>
        <v>0</v>
      </c>
      <c r="W101" s="69">
        <f t="shared" si="39"/>
        <v>0</v>
      </c>
      <c r="X101" s="70">
        <f t="shared" si="43"/>
        <v>68.671599999999998</v>
      </c>
    </row>
    <row r="102" spans="2:24">
      <c r="B102" s="68" t="s">
        <v>90</v>
      </c>
      <c r="C102" s="69">
        <f t="shared" si="36"/>
        <v>332296000</v>
      </c>
      <c r="D102" s="69">
        <v>0</v>
      </c>
      <c r="E102" s="69">
        <v>0</v>
      </c>
      <c r="F102" s="69">
        <f t="shared" si="40"/>
        <v>332296000</v>
      </c>
      <c r="H102" s="68" t="s">
        <v>90</v>
      </c>
      <c r="I102" s="69">
        <f t="shared" si="37"/>
        <v>293592000</v>
      </c>
      <c r="J102" s="69">
        <v>0</v>
      </c>
      <c r="K102" s="69">
        <v>0</v>
      </c>
      <c r="L102" s="69">
        <f t="shared" si="41"/>
        <v>293592000</v>
      </c>
      <c r="N102" s="68" t="s">
        <v>90</v>
      </c>
      <c r="O102" s="69">
        <f t="shared" si="38"/>
        <v>317792000</v>
      </c>
      <c r="P102" s="69">
        <v>0</v>
      </c>
      <c r="Q102" s="69">
        <v>0</v>
      </c>
      <c r="R102" s="69">
        <f t="shared" si="42"/>
        <v>317792000</v>
      </c>
      <c r="T102" s="68" t="s">
        <v>90</v>
      </c>
      <c r="U102" s="69">
        <f t="shared" si="39"/>
        <v>94.367999999999995</v>
      </c>
      <c r="V102" s="69">
        <f t="shared" si="39"/>
        <v>0</v>
      </c>
      <c r="W102" s="69">
        <f t="shared" si="39"/>
        <v>0</v>
      </c>
      <c r="X102" s="70">
        <f t="shared" si="43"/>
        <v>94.367999999999995</v>
      </c>
    </row>
    <row r="103" spans="2:24">
      <c r="B103" s="68" t="s">
        <v>41</v>
      </c>
      <c r="C103" s="69">
        <f t="shared" si="36"/>
        <v>0</v>
      </c>
      <c r="D103" s="69">
        <v>0</v>
      </c>
      <c r="E103" s="69">
        <v>0</v>
      </c>
      <c r="F103" s="69">
        <f t="shared" si="40"/>
        <v>0</v>
      </c>
      <c r="H103" s="68" t="s">
        <v>41</v>
      </c>
      <c r="I103" s="69">
        <f t="shared" si="37"/>
        <v>0</v>
      </c>
      <c r="J103" s="69">
        <v>1228000</v>
      </c>
      <c r="K103" s="69">
        <v>0</v>
      </c>
      <c r="L103" s="69">
        <f t="shared" si="41"/>
        <v>1228000</v>
      </c>
      <c r="N103" s="68" t="s">
        <v>41</v>
      </c>
      <c r="O103" s="69">
        <f t="shared" si="38"/>
        <v>0</v>
      </c>
      <c r="P103" s="69">
        <v>0</v>
      </c>
      <c r="Q103" s="69">
        <v>0</v>
      </c>
      <c r="R103" s="69">
        <f t="shared" si="42"/>
        <v>0</v>
      </c>
      <c r="T103" s="68" t="s">
        <v>41</v>
      </c>
      <c r="U103" s="69">
        <f t="shared" si="39"/>
        <v>0</v>
      </c>
      <c r="V103" s="69">
        <f t="shared" si="39"/>
        <v>0.12280000000000001</v>
      </c>
      <c r="W103" s="69">
        <f t="shared" si="39"/>
        <v>0</v>
      </c>
      <c r="X103" s="70">
        <f t="shared" si="43"/>
        <v>0.12280000000000001</v>
      </c>
    </row>
    <row r="104" spans="2:24">
      <c r="B104" s="68" t="s">
        <v>42</v>
      </c>
      <c r="C104" s="69">
        <f t="shared" si="36"/>
        <v>0</v>
      </c>
      <c r="D104" s="69">
        <v>0</v>
      </c>
      <c r="E104" s="69">
        <v>0</v>
      </c>
      <c r="F104" s="69">
        <f t="shared" si="40"/>
        <v>0</v>
      </c>
      <c r="H104" s="68" t="s">
        <v>42</v>
      </c>
      <c r="I104" s="69">
        <f t="shared" si="37"/>
        <v>0</v>
      </c>
      <c r="J104" s="69">
        <v>0</v>
      </c>
      <c r="K104" s="69">
        <v>0</v>
      </c>
      <c r="L104" s="69">
        <f t="shared" si="41"/>
        <v>0</v>
      </c>
      <c r="N104" s="68" t="s">
        <v>42</v>
      </c>
      <c r="O104" s="69">
        <f t="shared" si="38"/>
        <v>0</v>
      </c>
      <c r="P104" s="69">
        <v>0</v>
      </c>
      <c r="Q104" s="69">
        <v>0</v>
      </c>
      <c r="R104" s="69">
        <f t="shared" si="42"/>
        <v>0</v>
      </c>
      <c r="T104" s="68" t="s">
        <v>42</v>
      </c>
      <c r="U104" s="69">
        <f t="shared" si="39"/>
        <v>0</v>
      </c>
      <c r="V104" s="69">
        <f t="shared" si="39"/>
        <v>0</v>
      </c>
      <c r="W104" s="69">
        <f t="shared" si="39"/>
        <v>0</v>
      </c>
      <c r="X104" s="70">
        <f t="shared" si="43"/>
        <v>0</v>
      </c>
    </row>
    <row r="105" spans="2:24">
      <c r="B105" s="68" t="s">
        <v>91</v>
      </c>
      <c r="C105" s="69">
        <f t="shared" si="36"/>
        <v>0</v>
      </c>
      <c r="D105" s="69">
        <v>0</v>
      </c>
      <c r="E105" s="69">
        <v>0</v>
      </c>
      <c r="F105" s="69">
        <f t="shared" si="40"/>
        <v>0</v>
      </c>
      <c r="H105" s="68" t="s">
        <v>91</v>
      </c>
      <c r="I105" s="69">
        <f t="shared" si="37"/>
        <v>0</v>
      </c>
      <c r="J105" s="69">
        <v>0</v>
      </c>
      <c r="K105" s="69">
        <v>0</v>
      </c>
      <c r="L105" s="69">
        <f t="shared" si="41"/>
        <v>0</v>
      </c>
      <c r="N105" s="68" t="s">
        <v>91</v>
      </c>
      <c r="O105" s="69">
        <f t="shared" si="38"/>
        <v>0</v>
      </c>
      <c r="P105" s="69">
        <v>0</v>
      </c>
      <c r="Q105" s="69">
        <v>0</v>
      </c>
      <c r="R105" s="69">
        <f t="shared" si="42"/>
        <v>0</v>
      </c>
      <c r="T105" s="68" t="s">
        <v>91</v>
      </c>
      <c r="U105" s="69">
        <f t="shared" si="39"/>
        <v>0</v>
      </c>
      <c r="V105" s="69">
        <f t="shared" si="39"/>
        <v>0</v>
      </c>
      <c r="W105" s="69">
        <f t="shared" si="39"/>
        <v>0</v>
      </c>
      <c r="X105" s="70">
        <f t="shared" si="43"/>
        <v>0</v>
      </c>
    </row>
    <row r="106" spans="2:24" ht="25.5">
      <c r="B106" s="71" t="s">
        <v>92</v>
      </c>
      <c r="C106" s="69">
        <f t="shared" si="36"/>
        <v>0</v>
      </c>
      <c r="D106" s="69">
        <v>0</v>
      </c>
      <c r="E106" s="69">
        <v>0</v>
      </c>
      <c r="F106" s="69">
        <f t="shared" si="40"/>
        <v>0</v>
      </c>
      <c r="H106" s="71" t="s">
        <v>92</v>
      </c>
      <c r="I106" s="69">
        <f t="shared" si="37"/>
        <v>0</v>
      </c>
      <c r="J106" s="69">
        <v>0</v>
      </c>
      <c r="K106" s="69">
        <v>0</v>
      </c>
      <c r="L106" s="69">
        <f t="shared" si="41"/>
        <v>0</v>
      </c>
      <c r="N106" s="71" t="s">
        <v>92</v>
      </c>
      <c r="O106" s="69">
        <f t="shared" si="38"/>
        <v>0</v>
      </c>
      <c r="P106" s="69">
        <v>0</v>
      </c>
      <c r="Q106" s="69">
        <v>0</v>
      </c>
      <c r="R106" s="69">
        <f t="shared" si="42"/>
        <v>0</v>
      </c>
      <c r="T106" s="71" t="s">
        <v>92</v>
      </c>
      <c r="U106" s="69">
        <f t="shared" si="39"/>
        <v>0</v>
      </c>
      <c r="V106" s="69">
        <f t="shared" si="39"/>
        <v>0</v>
      </c>
      <c r="W106" s="69">
        <f t="shared" si="39"/>
        <v>0</v>
      </c>
      <c r="X106" s="70">
        <f t="shared" si="43"/>
        <v>0</v>
      </c>
    </row>
    <row r="107" spans="2:24">
      <c r="B107" s="68" t="s">
        <v>93</v>
      </c>
      <c r="C107" s="69">
        <f t="shared" si="36"/>
        <v>0</v>
      </c>
      <c r="D107" s="69">
        <v>0</v>
      </c>
      <c r="E107" s="69">
        <v>0</v>
      </c>
      <c r="F107" s="69">
        <f t="shared" si="40"/>
        <v>0</v>
      </c>
      <c r="H107" s="68" t="s">
        <v>93</v>
      </c>
      <c r="I107" s="69">
        <f t="shared" si="37"/>
        <v>0</v>
      </c>
      <c r="J107" s="69">
        <v>0</v>
      </c>
      <c r="K107" s="69">
        <v>0</v>
      </c>
      <c r="L107" s="69">
        <f t="shared" si="41"/>
        <v>0</v>
      </c>
      <c r="N107" s="68" t="s">
        <v>93</v>
      </c>
      <c r="O107" s="69">
        <f t="shared" si="38"/>
        <v>0</v>
      </c>
      <c r="P107" s="69">
        <v>0</v>
      </c>
      <c r="Q107" s="69">
        <v>0</v>
      </c>
      <c r="R107" s="69">
        <f t="shared" si="42"/>
        <v>0</v>
      </c>
      <c r="T107" s="68" t="s">
        <v>93</v>
      </c>
      <c r="U107" s="69">
        <f t="shared" si="39"/>
        <v>0</v>
      </c>
      <c r="V107" s="69">
        <f t="shared" si="39"/>
        <v>0</v>
      </c>
      <c r="W107" s="69">
        <f t="shared" si="39"/>
        <v>0</v>
      </c>
      <c r="X107" s="70">
        <f t="shared" si="43"/>
        <v>0</v>
      </c>
    </row>
    <row r="108" spans="2:24">
      <c r="B108" s="68" t="s">
        <v>94</v>
      </c>
      <c r="C108" s="69">
        <f t="shared" si="36"/>
        <v>0</v>
      </c>
      <c r="D108" s="69">
        <v>0</v>
      </c>
      <c r="E108" s="69">
        <v>0</v>
      </c>
      <c r="F108" s="69">
        <f t="shared" si="40"/>
        <v>0</v>
      </c>
      <c r="H108" s="68" t="s">
        <v>94</v>
      </c>
      <c r="I108" s="69">
        <f t="shared" si="37"/>
        <v>0</v>
      </c>
      <c r="J108" s="69">
        <v>0</v>
      </c>
      <c r="K108" s="69">
        <v>0</v>
      </c>
      <c r="L108" s="69">
        <f t="shared" si="41"/>
        <v>0</v>
      </c>
      <c r="N108" s="68" t="s">
        <v>94</v>
      </c>
      <c r="O108" s="69">
        <f t="shared" si="38"/>
        <v>0</v>
      </c>
      <c r="P108" s="69">
        <v>0</v>
      </c>
      <c r="Q108" s="69">
        <v>0</v>
      </c>
      <c r="R108" s="69">
        <f t="shared" si="42"/>
        <v>0</v>
      </c>
      <c r="T108" s="68" t="s">
        <v>94</v>
      </c>
      <c r="U108" s="69">
        <f t="shared" si="39"/>
        <v>0</v>
      </c>
      <c r="V108" s="69">
        <f t="shared" si="39"/>
        <v>0</v>
      </c>
      <c r="W108" s="69">
        <f t="shared" si="39"/>
        <v>0</v>
      </c>
      <c r="X108" s="70">
        <f t="shared" si="43"/>
        <v>0</v>
      </c>
    </row>
    <row r="109" spans="2:24">
      <c r="B109" s="68"/>
      <c r="C109" s="69"/>
      <c r="D109" s="69"/>
      <c r="E109" s="69"/>
      <c r="F109" s="69"/>
      <c r="H109" s="68"/>
      <c r="I109" s="69"/>
      <c r="J109" s="69"/>
      <c r="K109" s="69"/>
      <c r="L109" s="69"/>
      <c r="N109" s="68"/>
      <c r="O109" s="69"/>
      <c r="P109" s="69"/>
      <c r="Q109" s="69"/>
      <c r="R109" s="69"/>
      <c r="T109" s="68"/>
      <c r="U109" s="70"/>
      <c r="V109" s="70"/>
      <c r="W109" s="70"/>
      <c r="X109" s="70"/>
    </row>
    <row r="110" spans="2:24">
      <c r="B110" s="72" t="s">
        <v>5</v>
      </c>
      <c r="C110" s="70">
        <f>SUM(C97:C108)</f>
        <v>469627000</v>
      </c>
      <c r="D110" s="70">
        <f>SUM(D97:D108)</f>
        <v>0</v>
      </c>
      <c r="E110" s="70">
        <f>SUM(E97:E108)</f>
        <v>0</v>
      </c>
      <c r="F110" s="70">
        <f>SUM(F97:F108)</f>
        <v>469627000</v>
      </c>
      <c r="H110" s="72" t="s">
        <v>5</v>
      </c>
      <c r="I110" s="70">
        <f>SUM(I97:I108)</f>
        <v>501704500</v>
      </c>
      <c r="J110" s="70">
        <f>SUM(J97:J108)</f>
        <v>1228000</v>
      </c>
      <c r="K110" s="70">
        <f>SUM(K97:K108)</f>
        <v>0</v>
      </c>
      <c r="L110" s="70">
        <f>SUM(L97:L108)</f>
        <v>502932500</v>
      </c>
      <c r="N110" s="72" t="s">
        <v>5</v>
      </c>
      <c r="O110" s="70">
        <f>SUM(O97:O108)</f>
        <v>671689000</v>
      </c>
      <c r="P110" s="70">
        <f>SUM(P97:P108)</f>
        <v>0</v>
      </c>
      <c r="Q110" s="70">
        <f>SUM(Q97:Q108)</f>
        <v>0</v>
      </c>
      <c r="R110" s="70">
        <f>SUM(R97:R108)</f>
        <v>671689000</v>
      </c>
      <c r="T110" s="72" t="s">
        <v>5</v>
      </c>
      <c r="U110" s="70">
        <f>SUM(U97:U108)</f>
        <v>164.30205000000001</v>
      </c>
      <c r="V110" s="70">
        <f>SUM(V97:V108)</f>
        <v>0.12280000000000001</v>
      </c>
      <c r="W110" s="70">
        <f>SUM(W97:W108)</f>
        <v>0</v>
      </c>
      <c r="X110" s="70">
        <f>SUM(X97:X108)</f>
        <v>164.42485000000002</v>
      </c>
    </row>
    <row r="111" spans="2:24">
      <c r="B111" s="77"/>
      <c r="C111" s="78"/>
      <c r="D111" s="78"/>
      <c r="E111" s="78"/>
      <c r="F111" s="78"/>
      <c r="H111" s="77"/>
      <c r="I111" s="78"/>
      <c r="J111" s="78"/>
      <c r="K111" s="78"/>
      <c r="L111" s="78"/>
      <c r="N111" s="77"/>
      <c r="O111" s="78"/>
      <c r="P111" s="78"/>
      <c r="Q111" s="78"/>
      <c r="R111" s="78"/>
      <c r="T111" s="77"/>
      <c r="U111" s="78"/>
      <c r="V111" s="78"/>
      <c r="W111" s="78"/>
      <c r="X111" s="78"/>
    </row>
    <row r="113" spans="2:24">
      <c r="B113" s="204" t="s">
        <v>127</v>
      </c>
      <c r="C113" s="205"/>
      <c r="D113" s="205"/>
      <c r="E113" s="205"/>
      <c r="F113" s="206"/>
      <c r="H113" s="204" t="s">
        <v>127</v>
      </c>
      <c r="I113" s="205"/>
      <c r="J113" s="205"/>
      <c r="K113" s="205"/>
      <c r="L113" s="206"/>
      <c r="N113" s="204" t="s">
        <v>127</v>
      </c>
      <c r="O113" s="205"/>
      <c r="P113" s="205"/>
      <c r="Q113" s="205"/>
      <c r="R113" s="206"/>
      <c r="T113" s="204" t="str">
        <f>N113</f>
        <v>FY 2010-11</v>
      </c>
      <c r="U113" s="205"/>
      <c r="V113" s="205"/>
      <c r="W113" s="205"/>
      <c r="X113" s="206"/>
    </row>
    <row r="114" spans="2:24">
      <c r="B114" s="207" t="s">
        <v>0</v>
      </c>
      <c r="C114" s="207" t="s">
        <v>82</v>
      </c>
      <c r="D114" s="207"/>
      <c r="E114" s="207"/>
      <c r="F114" s="207"/>
      <c r="H114" s="207" t="s">
        <v>0</v>
      </c>
      <c r="I114" s="207" t="s">
        <v>82</v>
      </c>
      <c r="J114" s="207"/>
      <c r="K114" s="207"/>
      <c r="L114" s="207"/>
      <c r="N114" s="199" t="s">
        <v>0</v>
      </c>
      <c r="O114" s="201" t="s">
        <v>82</v>
      </c>
      <c r="P114" s="202"/>
      <c r="Q114" s="202"/>
      <c r="R114" s="203"/>
      <c r="T114" s="199" t="s">
        <v>0</v>
      </c>
      <c r="U114" s="201" t="s">
        <v>82</v>
      </c>
      <c r="V114" s="202"/>
      <c r="W114" s="202"/>
      <c r="X114" s="203"/>
    </row>
    <row r="115" spans="2:24" ht="25.5">
      <c r="B115" s="207"/>
      <c r="C115" s="67" t="s">
        <v>83</v>
      </c>
      <c r="D115" s="67" t="s">
        <v>84</v>
      </c>
      <c r="E115" s="67" t="s">
        <v>85</v>
      </c>
      <c r="F115" s="67" t="s">
        <v>86</v>
      </c>
      <c r="H115" s="207"/>
      <c r="I115" s="67" t="s">
        <v>83</v>
      </c>
      <c r="J115" s="67" t="s">
        <v>84</v>
      </c>
      <c r="K115" s="67" t="s">
        <v>85</v>
      </c>
      <c r="L115" s="67" t="s">
        <v>86</v>
      </c>
      <c r="N115" s="200"/>
      <c r="O115" s="67" t="s">
        <v>83</v>
      </c>
      <c r="P115" s="67" t="s">
        <v>84</v>
      </c>
      <c r="Q115" s="67" t="s">
        <v>85</v>
      </c>
      <c r="R115" s="67" t="s">
        <v>86</v>
      </c>
      <c r="T115" s="200"/>
      <c r="U115" s="67" t="s">
        <v>83</v>
      </c>
      <c r="V115" s="67" t="s">
        <v>84</v>
      </c>
      <c r="W115" s="67" t="s">
        <v>85</v>
      </c>
      <c r="X115" s="67" t="s">
        <v>86</v>
      </c>
    </row>
    <row r="116" spans="2:24">
      <c r="B116" s="68" t="s">
        <v>87</v>
      </c>
      <c r="C116" s="69">
        <f t="shared" ref="C116:C127" si="44">F97</f>
        <v>0</v>
      </c>
      <c r="D116" s="69">
        <v>0</v>
      </c>
      <c r="E116" s="69">
        <v>0</v>
      </c>
      <c r="F116" s="69">
        <f>C116+D116-E116</f>
        <v>0</v>
      </c>
      <c r="H116" s="68" t="s">
        <v>87</v>
      </c>
      <c r="I116" s="69">
        <f t="shared" ref="I116:I127" si="45">L97</f>
        <v>2112500</v>
      </c>
      <c r="J116" s="69">
        <v>0</v>
      </c>
      <c r="K116" s="69">
        <v>0</v>
      </c>
      <c r="L116" s="69">
        <f>I116+J116-K116</f>
        <v>2112500</v>
      </c>
      <c r="N116" s="68" t="s">
        <v>87</v>
      </c>
      <c r="O116" s="69">
        <f t="shared" ref="O116:O127" si="46">R97</f>
        <v>0</v>
      </c>
      <c r="P116" s="69">
        <v>0</v>
      </c>
      <c r="Q116" s="69">
        <v>0</v>
      </c>
      <c r="R116" s="69">
        <f>O116+P116-Q116</f>
        <v>0</v>
      </c>
      <c r="T116" s="68" t="s">
        <v>87</v>
      </c>
      <c r="U116" s="69">
        <f t="shared" ref="U116:W127" si="47">(C116+I116+O116)/10^7</f>
        <v>0.21124999999999999</v>
      </c>
      <c r="V116" s="69">
        <f t="shared" si="47"/>
        <v>0</v>
      </c>
      <c r="W116" s="69">
        <f t="shared" si="47"/>
        <v>0</v>
      </c>
      <c r="X116" s="70">
        <f>U116+V116-W116</f>
        <v>0.21124999999999999</v>
      </c>
    </row>
    <row r="117" spans="2:24">
      <c r="B117" s="68" t="s">
        <v>40</v>
      </c>
      <c r="C117" s="69">
        <f t="shared" si="44"/>
        <v>10512000</v>
      </c>
      <c r="D117" s="69">
        <v>0</v>
      </c>
      <c r="E117" s="69">
        <v>0</v>
      </c>
      <c r="F117" s="69">
        <f t="shared" ref="F117:F127" si="48">C117+D117-E117</f>
        <v>10512000</v>
      </c>
      <c r="H117" s="68" t="s">
        <v>40</v>
      </c>
      <c r="I117" s="69">
        <f t="shared" si="45"/>
        <v>0</v>
      </c>
      <c r="J117" s="69">
        <v>0</v>
      </c>
      <c r="K117" s="69">
        <v>0</v>
      </c>
      <c r="L117" s="69">
        <f t="shared" ref="L117:L127" si="49">I117+J117-K117</f>
        <v>0</v>
      </c>
      <c r="N117" s="68" t="s">
        <v>40</v>
      </c>
      <c r="O117" s="69">
        <f t="shared" si="46"/>
        <v>0</v>
      </c>
      <c r="P117" s="69">
        <v>0</v>
      </c>
      <c r="Q117" s="69">
        <v>0</v>
      </c>
      <c r="R117" s="69">
        <f t="shared" ref="R117:R127" si="50">O117+P117-Q117</f>
        <v>0</v>
      </c>
      <c r="T117" s="68" t="s">
        <v>40</v>
      </c>
      <c r="U117" s="69">
        <f t="shared" si="47"/>
        <v>1.0511999999999999</v>
      </c>
      <c r="V117" s="69">
        <f t="shared" si="47"/>
        <v>0</v>
      </c>
      <c r="W117" s="69">
        <f t="shared" si="47"/>
        <v>0</v>
      </c>
      <c r="X117" s="70">
        <f t="shared" ref="X117:X127" si="51">U117+V117-W117</f>
        <v>1.0511999999999999</v>
      </c>
    </row>
    <row r="118" spans="2:24">
      <c r="B118" s="68" t="s">
        <v>88</v>
      </c>
      <c r="C118" s="69">
        <f t="shared" si="44"/>
        <v>0</v>
      </c>
      <c r="D118" s="69">
        <v>0</v>
      </c>
      <c r="E118" s="69">
        <v>0</v>
      </c>
      <c r="F118" s="69">
        <f t="shared" si="48"/>
        <v>0</v>
      </c>
      <c r="H118" s="68" t="s">
        <v>88</v>
      </c>
      <c r="I118" s="69">
        <f t="shared" si="45"/>
        <v>0</v>
      </c>
      <c r="J118" s="69">
        <v>0</v>
      </c>
      <c r="K118" s="69">
        <v>0</v>
      </c>
      <c r="L118" s="69">
        <f t="shared" si="49"/>
        <v>0</v>
      </c>
      <c r="N118" s="68" t="s">
        <v>88</v>
      </c>
      <c r="O118" s="69">
        <f t="shared" si="46"/>
        <v>0</v>
      </c>
      <c r="P118" s="69">
        <v>0</v>
      </c>
      <c r="Q118" s="69">
        <v>0</v>
      </c>
      <c r="R118" s="69">
        <f t="shared" si="50"/>
        <v>0</v>
      </c>
      <c r="T118" s="68" t="s">
        <v>88</v>
      </c>
      <c r="U118" s="69">
        <f t="shared" si="47"/>
        <v>0</v>
      </c>
      <c r="V118" s="69">
        <f t="shared" si="47"/>
        <v>0</v>
      </c>
      <c r="W118" s="69">
        <f t="shared" si="47"/>
        <v>0</v>
      </c>
      <c r="X118" s="70">
        <f t="shared" si="51"/>
        <v>0</v>
      </c>
    </row>
    <row r="119" spans="2:24">
      <c r="B119" s="68" t="s">
        <v>89</v>
      </c>
      <c r="C119" s="69">
        <f t="shared" si="44"/>
        <v>0</v>
      </c>
      <c r="D119" s="69">
        <v>0</v>
      </c>
      <c r="E119" s="69">
        <v>0</v>
      </c>
      <c r="F119" s="69">
        <f t="shared" si="48"/>
        <v>0</v>
      </c>
      <c r="H119" s="68" t="s">
        <v>89</v>
      </c>
      <c r="I119" s="69">
        <f t="shared" si="45"/>
        <v>0</v>
      </c>
      <c r="J119" s="69">
        <v>0</v>
      </c>
      <c r="K119" s="69">
        <v>0</v>
      </c>
      <c r="L119" s="69">
        <f t="shared" si="49"/>
        <v>0</v>
      </c>
      <c r="N119" s="68" t="s">
        <v>89</v>
      </c>
      <c r="O119" s="69">
        <f t="shared" si="46"/>
        <v>0</v>
      </c>
      <c r="P119" s="69">
        <v>0</v>
      </c>
      <c r="Q119" s="69">
        <v>0</v>
      </c>
      <c r="R119" s="69">
        <f t="shared" si="50"/>
        <v>0</v>
      </c>
      <c r="T119" s="68" t="s">
        <v>89</v>
      </c>
      <c r="U119" s="69">
        <f t="shared" si="47"/>
        <v>0</v>
      </c>
      <c r="V119" s="69">
        <f t="shared" si="47"/>
        <v>0</v>
      </c>
      <c r="W119" s="69">
        <f t="shared" si="47"/>
        <v>0</v>
      </c>
      <c r="X119" s="70">
        <f t="shared" si="51"/>
        <v>0</v>
      </c>
    </row>
    <row r="120" spans="2:24">
      <c r="B120" s="68" t="s">
        <v>39</v>
      </c>
      <c r="C120" s="69">
        <f t="shared" si="44"/>
        <v>126819000</v>
      </c>
      <c r="D120" s="69">
        <v>0</v>
      </c>
      <c r="E120" s="69">
        <v>0</v>
      </c>
      <c r="F120" s="69">
        <f t="shared" si="48"/>
        <v>126819000</v>
      </c>
      <c r="H120" s="68" t="s">
        <v>39</v>
      </c>
      <c r="I120" s="69">
        <f t="shared" si="45"/>
        <v>206000000</v>
      </c>
      <c r="J120" s="69">
        <v>0</v>
      </c>
      <c r="K120" s="69">
        <v>0</v>
      </c>
      <c r="L120" s="69">
        <f t="shared" si="49"/>
        <v>206000000</v>
      </c>
      <c r="N120" s="68" t="s">
        <v>39</v>
      </c>
      <c r="O120" s="69">
        <f t="shared" si="46"/>
        <v>353897000</v>
      </c>
      <c r="P120" s="69">
        <v>0</v>
      </c>
      <c r="Q120" s="69">
        <v>0</v>
      </c>
      <c r="R120" s="69">
        <f t="shared" si="50"/>
        <v>353897000</v>
      </c>
      <c r="T120" s="68" t="s">
        <v>39</v>
      </c>
      <c r="U120" s="69">
        <f t="shared" si="47"/>
        <v>68.671599999999998</v>
      </c>
      <c r="V120" s="69">
        <f t="shared" si="47"/>
        <v>0</v>
      </c>
      <c r="W120" s="69">
        <f t="shared" si="47"/>
        <v>0</v>
      </c>
      <c r="X120" s="70">
        <f t="shared" si="51"/>
        <v>68.671599999999998</v>
      </c>
    </row>
    <row r="121" spans="2:24">
      <c r="B121" s="68" t="s">
        <v>90</v>
      </c>
      <c r="C121" s="69">
        <f t="shared" si="44"/>
        <v>332296000</v>
      </c>
      <c r="D121" s="69">
        <v>0</v>
      </c>
      <c r="E121" s="69">
        <v>0</v>
      </c>
      <c r="F121" s="69">
        <f t="shared" si="48"/>
        <v>332296000</v>
      </c>
      <c r="H121" s="68" t="s">
        <v>90</v>
      </c>
      <c r="I121" s="69">
        <f t="shared" si="45"/>
        <v>293592000</v>
      </c>
      <c r="J121" s="69">
        <v>0</v>
      </c>
      <c r="K121" s="69">
        <v>0</v>
      </c>
      <c r="L121" s="69">
        <f t="shared" si="49"/>
        <v>293592000</v>
      </c>
      <c r="N121" s="68" t="s">
        <v>90</v>
      </c>
      <c r="O121" s="69">
        <f t="shared" si="46"/>
        <v>317792000</v>
      </c>
      <c r="P121" s="69">
        <v>0</v>
      </c>
      <c r="Q121" s="69">
        <v>0</v>
      </c>
      <c r="R121" s="69">
        <f t="shared" si="50"/>
        <v>317792000</v>
      </c>
      <c r="T121" s="68" t="s">
        <v>90</v>
      </c>
      <c r="U121" s="69">
        <f t="shared" si="47"/>
        <v>94.367999999999995</v>
      </c>
      <c r="V121" s="69">
        <f t="shared" si="47"/>
        <v>0</v>
      </c>
      <c r="W121" s="69">
        <f t="shared" si="47"/>
        <v>0</v>
      </c>
      <c r="X121" s="70">
        <f t="shared" si="51"/>
        <v>94.367999999999995</v>
      </c>
    </row>
    <row r="122" spans="2:24">
      <c r="B122" s="68" t="s">
        <v>41</v>
      </c>
      <c r="C122" s="69">
        <f t="shared" si="44"/>
        <v>0</v>
      </c>
      <c r="D122" s="69">
        <v>1537000</v>
      </c>
      <c r="E122" s="69">
        <v>0</v>
      </c>
      <c r="F122" s="69">
        <f t="shared" si="48"/>
        <v>1537000</v>
      </c>
      <c r="H122" s="68" t="s">
        <v>41</v>
      </c>
      <c r="I122" s="69">
        <f t="shared" si="45"/>
        <v>1228000</v>
      </c>
      <c r="J122" s="69">
        <v>0</v>
      </c>
      <c r="K122" s="69">
        <v>0</v>
      </c>
      <c r="L122" s="69">
        <f t="shared" si="49"/>
        <v>1228000</v>
      </c>
      <c r="N122" s="68" t="s">
        <v>41</v>
      </c>
      <c r="O122" s="69">
        <f t="shared" si="46"/>
        <v>0</v>
      </c>
      <c r="P122" s="69">
        <v>0</v>
      </c>
      <c r="Q122" s="69">
        <v>0</v>
      </c>
      <c r="R122" s="69">
        <f t="shared" si="50"/>
        <v>0</v>
      </c>
      <c r="T122" s="68" t="s">
        <v>41</v>
      </c>
      <c r="U122" s="69">
        <f t="shared" si="47"/>
        <v>0.12280000000000001</v>
      </c>
      <c r="V122" s="69">
        <f t="shared" si="47"/>
        <v>0.1537</v>
      </c>
      <c r="W122" s="69">
        <f t="shared" si="47"/>
        <v>0</v>
      </c>
      <c r="X122" s="70">
        <f t="shared" si="51"/>
        <v>0.27650000000000002</v>
      </c>
    </row>
    <row r="123" spans="2:24">
      <c r="B123" s="68" t="s">
        <v>42</v>
      </c>
      <c r="C123" s="69">
        <f t="shared" si="44"/>
        <v>0</v>
      </c>
      <c r="D123" s="69">
        <v>0</v>
      </c>
      <c r="E123" s="69">
        <v>0</v>
      </c>
      <c r="F123" s="69">
        <f t="shared" si="48"/>
        <v>0</v>
      </c>
      <c r="H123" s="68" t="s">
        <v>42</v>
      </c>
      <c r="I123" s="69">
        <f t="shared" si="45"/>
        <v>0</v>
      </c>
      <c r="J123" s="69">
        <v>0</v>
      </c>
      <c r="K123" s="69">
        <v>0</v>
      </c>
      <c r="L123" s="69">
        <f t="shared" si="49"/>
        <v>0</v>
      </c>
      <c r="N123" s="68" t="s">
        <v>42</v>
      </c>
      <c r="O123" s="69">
        <f t="shared" si="46"/>
        <v>0</v>
      </c>
      <c r="P123" s="69">
        <v>0</v>
      </c>
      <c r="Q123" s="69">
        <v>0</v>
      </c>
      <c r="R123" s="69">
        <f t="shared" si="50"/>
        <v>0</v>
      </c>
      <c r="T123" s="68" t="s">
        <v>42</v>
      </c>
      <c r="U123" s="69">
        <f t="shared" si="47"/>
        <v>0</v>
      </c>
      <c r="V123" s="69">
        <f t="shared" si="47"/>
        <v>0</v>
      </c>
      <c r="W123" s="69">
        <f t="shared" si="47"/>
        <v>0</v>
      </c>
      <c r="X123" s="70">
        <f t="shared" si="51"/>
        <v>0</v>
      </c>
    </row>
    <row r="124" spans="2:24">
      <c r="B124" s="68" t="s">
        <v>91</v>
      </c>
      <c r="C124" s="69">
        <f t="shared" si="44"/>
        <v>0</v>
      </c>
      <c r="D124" s="69">
        <v>0</v>
      </c>
      <c r="E124" s="69">
        <v>0</v>
      </c>
      <c r="F124" s="69">
        <f t="shared" si="48"/>
        <v>0</v>
      </c>
      <c r="H124" s="68" t="s">
        <v>91</v>
      </c>
      <c r="I124" s="69">
        <f t="shared" si="45"/>
        <v>0</v>
      </c>
      <c r="J124" s="69">
        <v>0</v>
      </c>
      <c r="K124" s="69">
        <v>0</v>
      </c>
      <c r="L124" s="69">
        <f t="shared" si="49"/>
        <v>0</v>
      </c>
      <c r="N124" s="68" t="s">
        <v>91</v>
      </c>
      <c r="O124" s="69">
        <f t="shared" si="46"/>
        <v>0</v>
      </c>
      <c r="P124" s="69">
        <v>0</v>
      </c>
      <c r="Q124" s="69">
        <v>0</v>
      </c>
      <c r="R124" s="69">
        <f t="shared" si="50"/>
        <v>0</v>
      </c>
      <c r="T124" s="68" t="s">
        <v>91</v>
      </c>
      <c r="U124" s="69">
        <f t="shared" si="47"/>
        <v>0</v>
      </c>
      <c r="V124" s="69">
        <f t="shared" si="47"/>
        <v>0</v>
      </c>
      <c r="W124" s="69">
        <f t="shared" si="47"/>
        <v>0</v>
      </c>
      <c r="X124" s="70">
        <f t="shared" si="51"/>
        <v>0</v>
      </c>
    </row>
    <row r="125" spans="2:24" ht="25.5">
      <c r="B125" s="71" t="s">
        <v>92</v>
      </c>
      <c r="C125" s="69">
        <f t="shared" si="44"/>
        <v>0</v>
      </c>
      <c r="D125" s="69">
        <v>0</v>
      </c>
      <c r="E125" s="69">
        <v>0</v>
      </c>
      <c r="F125" s="69">
        <f t="shared" si="48"/>
        <v>0</v>
      </c>
      <c r="H125" s="71" t="s">
        <v>92</v>
      </c>
      <c r="I125" s="69">
        <f t="shared" si="45"/>
        <v>0</v>
      </c>
      <c r="J125" s="69">
        <v>0</v>
      </c>
      <c r="K125" s="69">
        <v>0</v>
      </c>
      <c r="L125" s="69">
        <f t="shared" si="49"/>
        <v>0</v>
      </c>
      <c r="N125" s="71" t="s">
        <v>92</v>
      </c>
      <c r="O125" s="69">
        <f t="shared" si="46"/>
        <v>0</v>
      </c>
      <c r="P125" s="69">
        <v>0</v>
      </c>
      <c r="Q125" s="69">
        <v>0</v>
      </c>
      <c r="R125" s="69">
        <f t="shared" si="50"/>
        <v>0</v>
      </c>
      <c r="T125" s="71" t="s">
        <v>92</v>
      </c>
      <c r="U125" s="69">
        <f t="shared" si="47"/>
        <v>0</v>
      </c>
      <c r="V125" s="69">
        <f t="shared" si="47"/>
        <v>0</v>
      </c>
      <c r="W125" s="69">
        <f t="shared" si="47"/>
        <v>0</v>
      </c>
      <c r="X125" s="70">
        <f t="shared" si="51"/>
        <v>0</v>
      </c>
    </row>
    <row r="126" spans="2:24">
      <c r="B126" s="68" t="s">
        <v>93</v>
      </c>
      <c r="C126" s="69">
        <f t="shared" si="44"/>
        <v>0</v>
      </c>
      <c r="D126" s="69">
        <v>0</v>
      </c>
      <c r="E126" s="69">
        <v>0</v>
      </c>
      <c r="F126" s="69">
        <f t="shared" si="48"/>
        <v>0</v>
      </c>
      <c r="H126" s="68" t="s">
        <v>93</v>
      </c>
      <c r="I126" s="69">
        <f t="shared" si="45"/>
        <v>0</v>
      </c>
      <c r="J126" s="69">
        <v>0</v>
      </c>
      <c r="K126" s="69">
        <v>0</v>
      </c>
      <c r="L126" s="69">
        <f t="shared" si="49"/>
        <v>0</v>
      </c>
      <c r="N126" s="68" t="s">
        <v>93</v>
      </c>
      <c r="O126" s="69">
        <f t="shared" si="46"/>
        <v>0</v>
      </c>
      <c r="P126" s="69">
        <v>0</v>
      </c>
      <c r="Q126" s="69">
        <v>0</v>
      </c>
      <c r="R126" s="69">
        <f t="shared" si="50"/>
        <v>0</v>
      </c>
      <c r="T126" s="68" t="s">
        <v>93</v>
      </c>
      <c r="U126" s="69">
        <f t="shared" si="47"/>
        <v>0</v>
      </c>
      <c r="V126" s="69">
        <f t="shared" si="47"/>
        <v>0</v>
      </c>
      <c r="W126" s="69">
        <f t="shared" si="47"/>
        <v>0</v>
      </c>
      <c r="X126" s="70">
        <f t="shared" si="51"/>
        <v>0</v>
      </c>
    </row>
    <row r="127" spans="2:24">
      <c r="B127" s="68" t="s">
        <v>94</v>
      </c>
      <c r="C127" s="69">
        <f t="shared" si="44"/>
        <v>0</v>
      </c>
      <c r="D127" s="69">
        <v>0</v>
      </c>
      <c r="E127" s="69">
        <v>0</v>
      </c>
      <c r="F127" s="69">
        <f t="shared" si="48"/>
        <v>0</v>
      </c>
      <c r="H127" s="68" t="s">
        <v>94</v>
      </c>
      <c r="I127" s="69">
        <f t="shared" si="45"/>
        <v>0</v>
      </c>
      <c r="J127" s="69">
        <v>0</v>
      </c>
      <c r="K127" s="69">
        <v>0</v>
      </c>
      <c r="L127" s="69">
        <f t="shared" si="49"/>
        <v>0</v>
      </c>
      <c r="N127" s="68" t="s">
        <v>94</v>
      </c>
      <c r="O127" s="69">
        <f t="shared" si="46"/>
        <v>0</v>
      </c>
      <c r="P127" s="69">
        <v>0</v>
      </c>
      <c r="Q127" s="69">
        <v>0</v>
      </c>
      <c r="R127" s="69">
        <f t="shared" si="50"/>
        <v>0</v>
      </c>
      <c r="T127" s="68" t="s">
        <v>94</v>
      </c>
      <c r="U127" s="69">
        <f t="shared" si="47"/>
        <v>0</v>
      </c>
      <c r="V127" s="69">
        <f t="shared" si="47"/>
        <v>0</v>
      </c>
      <c r="W127" s="69">
        <f t="shared" si="47"/>
        <v>0</v>
      </c>
      <c r="X127" s="70">
        <f t="shared" si="51"/>
        <v>0</v>
      </c>
    </row>
    <row r="128" spans="2:24">
      <c r="B128" s="68"/>
      <c r="C128" s="70"/>
      <c r="D128" s="70"/>
      <c r="E128" s="70"/>
      <c r="F128" s="70"/>
      <c r="H128" s="68"/>
      <c r="I128" s="70"/>
      <c r="J128" s="70"/>
      <c r="K128" s="70"/>
      <c r="L128" s="70"/>
      <c r="N128" s="68"/>
      <c r="O128" s="70"/>
      <c r="P128" s="70"/>
      <c r="Q128" s="70"/>
      <c r="R128" s="70"/>
      <c r="T128" s="68"/>
      <c r="U128" s="70"/>
      <c r="V128" s="70"/>
      <c r="W128" s="70"/>
      <c r="X128" s="70"/>
    </row>
    <row r="129" spans="2:24">
      <c r="B129" s="72" t="s">
        <v>5</v>
      </c>
      <c r="C129" s="70">
        <f>SUM(C116:C127)</f>
        <v>469627000</v>
      </c>
      <c r="D129" s="70">
        <f>SUM(D116:D127)</f>
        <v>1537000</v>
      </c>
      <c r="E129" s="70">
        <f>SUM(E116:E127)</f>
        <v>0</v>
      </c>
      <c r="F129" s="70">
        <f>SUM(F116:F127)</f>
        <v>471164000</v>
      </c>
      <c r="H129" s="72" t="s">
        <v>5</v>
      </c>
      <c r="I129" s="70">
        <f>SUM(I116:I127)</f>
        <v>502932500</v>
      </c>
      <c r="J129" s="70">
        <f>SUM(J116:J127)</f>
        <v>0</v>
      </c>
      <c r="K129" s="70">
        <f>SUM(K116:K127)</f>
        <v>0</v>
      </c>
      <c r="L129" s="70">
        <f>SUM(L116:L127)</f>
        <v>502932500</v>
      </c>
      <c r="N129" s="72" t="s">
        <v>5</v>
      </c>
      <c r="O129" s="70">
        <f>SUM(O116:O127)</f>
        <v>671689000</v>
      </c>
      <c r="P129" s="70">
        <f>SUM(P116:P127)</f>
        <v>0</v>
      </c>
      <c r="Q129" s="70">
        <f>SUM(Q116:Q127)</f>
        <v>0</v>
      </c>
      <c r="R129" s="70">
        <f>SUM(R116:R127)</f>
        <v>671689000</v>
      </c>
      <c r="T129" s="72" t="s">
        <v>5</v>
      </c>
      <c r="U129" s="70">
        <f>SUM(U116:U127)</f>
        <v>164.42485000000002</v>
      </c>
      <c r="V129" s="70">
        <f>SUM(V116:V127)</f>
        <v>0.1537</v>
      </c>
      <c r="W129" s="70">
        <f>SUM(W116:W127)</f>
        <v>0</v>
      </c>
      <c r="X129" s="70">
        <f>SUM(X116:X127)</f>
        <v>164.57855000000001</v>
      </c>
    </row>
    <row r="131" spans="2:24">
      <c r="B131" s="204" t="s">
        <v>128</v>
      </c>
      <c r="C131" s="205"/>
      <c r="D131" s="205"/>
      <c r="E131" s="205"/>
      <c r="F131" s="206"/>
      <c r="H131" s="204" t="s">
        <v>128</v>
      </c>
      <c r="I131" s="205"/>
      <c r="J131" s="205"/>
      <c r="K131" s="205"/>
      <c r="L131" s="206"/>
      <c r="N131" s="204" t="s">
        <v>128</v>
      </c>
      <c r="O131" s="205"/>
      <c r="P131" s="205"/>
      <c r="Q131" s="205"/>
      <c r="R131" s="206"/>
      <c r="T131" s="204" t="str">
        <f>N131</f>
        <v>FY 2011-12</v>
      </c>
      <c r="U131" s="205"/>
      <c r="V131" s="205"/>
      <c r="W131" s="205"/>
      <c r="X131" s="206"/>
    </row>
    <row r="132" spans="2:24">
      <c r="B132" s="207" t="s">
        <v>0</v>
      </c>
      <c r="C132" s="207" t="s">
        <v>82</v>
      </c>
      <c r="D132" s="207"/>
      <c r="E132" s="207"/>
      <c r="F132" s="207"/>
      <c r="H132" s="207" t="s">
        <v>0</v>
      </c>
      <c r="I132" s="207" t="s">
        <v>82</v>
      </c>
      <c r="J132" s="207"/>
      <c r="K132" s="207"/>
      <c r="L132" s="207"/>
      <c r="N132" s="199" t="s">
        <v>0</v>
      </c>
      <c r="O132" s="201" t="s">
        <v>82</v>
      </c>
      <c r="P132" s="202"/>
      <c r="Q132" s="202"/>
      <c r="R132" s="203"/>
      <c r="T132" s="199" t="s">
        <v>0</v>
      </c>
      <c r="U132" s="201" t="s">
        <v>82</v>
      </c>
      <c r="V132" s="202"/>
      <c r="W132" s="202"/>
      <c r="X132" s="203"/>
    </row>
    <row r="133" spans="2:24" ht="25.5">
      <c r="B133" s="207"/>
      <c r="C133" s="67" t="s">
        <v>83</v>
      </c>
      <c r="D133" s="67" t="s">
        <v>84</v>
      </c>
      <c r="E133" s="67" t="s">
        <v>85</v>
      </c>
      <c r="F133" s="67" t="s">
        <v>86</v>
      </c>
      <c r="H133" s="207"/>
      <c r="I133" s="67" t="s">
        <v>83</v>
      </c>
      <c r="J133" s="67" t="s">
        <v>84</v>
      </c>
      <c r="K133" s="67" t="s">
        <v>85</v>
      </c>
      <c r="L133" s="67" t="s">
        <v>86</v>
      </c>
      <c r="N133" s="200"/>
      <c r="O133" s="67" t="s">
        <v>83</v>
      </c>
      <c r="P133" s="67" t="s">
        <v>84</v>
      </c>
      <c r="Q133" s="67" t="s">
        <v>85</v>
      </c>
      <c r="R133" s="67" t="s">
        <v>86</v>
      </c>
      <c r="T133" s="200"/>
      <c r="U133" s="67" t="s">
        <v>83</v>
      </c>
      <c r="V133" s="67" t="s">
        <v>84</v>
      </c>
      <c r="W133" s="67" t="s">
        <v>85</v>
      </c>
      <c r="X133" s="67" t="s">
        <v>86</v>
      </c>
    </row>
    <row r="134" spans="2:24">
      <c r="B134" s="68" t="s">
        <v>87</v>
      </c>
      <c r="C134" s="69">
        <f t="shared" ref="C134:C145" si="52">F116</f>
        <v>0</v>
      </c>
      <c r="D134" s="69">
        <v>0</v>
      </c>
      <c r="E134" s="69">
        <v>0</v>
      </c>
      <c r="F134" s="69">
        <f>C134+D134-E134</f>
        <v>0</v>
      </c>
      <c r="H134" s="68" t="s">
        <v>87</v>
      </c>
      <c r="I134" s="69">
        <f t="shared" ref="I134:I145" si="53">L116</f>
        <v>2112500</v>
      </c>
      <c r="J134" s="69">
        <v>0</v>
      </c>
      <c r="K134" s="69">
        <v>0</v>
      </c>
      <c r="L134" s="69">
        <f>I134+J134-K134</f>
        <v>2112500</v>
      </c>
      <c r="N134" s="68" t="s">
        <v>87</v>
      </c>
      <c r="O134" s="69">
        <f t="shared" ref="O134:O145" si="54">R116</f>
        <v>0</v>
      </c>
      <c r="P134" s="69">
        <v>0</v>
      </c>
      <c r="Q134" s="69">
        <v>0</v>
      </c>
      <c r="R134" s="69">
        <f>O134+P134-Q134</f>
        <v>0</v>
      </c>
      <c r="T134" s="68" t="s">
        <v>87</v>
      </c>
      <c r="U134" s="69">
        <f t="shared" ref="U134:W145" si="55">(C134+I134+O134)/10^7</f>
        <v>0.21124999999999999</v>
      </c>
      <c r="V134" s="69">
        <f t="shared" si="55"/>
        <v>0</v>
      </c>
      <c r="W134" s="69">
        <f t="shared" si="55"/>
        <v>0</v>
      </c>
      <c r="X134" s="70">
        <f>U134+V134-W134</f>
        <v>0.21124999999999999</v>
      </c>
    </row>
    <row r="135" spans="2:24">
      <c r="B135" s="68" t="s">
        <v>40</v>
      </c>
      <c r="C135" s="69">
        <f t="shared" si="52"/>
        <v>10512000</v>
      </c>
      <c r="D135" s="69">
        <v>0</v>
      </c>
      <c r="E135" s="69">
        <v>0</v>
      </c>
      <c r="F135" s="69">
        <f t="shared" ref="F135:F145" si="56">C135+D135-E135</f>
        <v>10512000</v>
      </c>
      <c r="H135" s="68" t="s">
        <v>40</v>
      </c>
      <c r="I135" s="69">
        <f t="shared" si="53"/>
        <v>0</v>
      </c>
      <c r="J135" s="69">
        <v>0</v>
      </c>
      <c r="K135" s="69">
        <v>0</v>
      </c>
      <c r="L135" s="69">
        <f t="shared" ref="L135:L145" si="57">I135+J135-K135</f>
        <v>0</v>
      </c>
      <c r="N135" s="68" t="s">
        <v>40</v>
      </c>
      <c r="O135" s="69">
        <f t="shared" si="54"/>
        <v>0</v>
      </c>
      <c r="P135" s="69">
        <v>93860000</v>
      </c>
      <c r="Q135" s="69">
        <v>0</v>
      </c>
      <c r="R135" s="69">
        <f t="shared" ref="R135:R145" si="58">O135+P135-Q135</f>
        <v>93860000</v>
      </c>
      <c r="T135" s="68" t="s">
        <v>40</v>
      </c>
      <c r="U135" s="69">
        <f t="shared" si="55"/>
        <v>1.0511999999999999</v>
      </c>
      <c r="V135" s="69">
        <f t="shared" si="55"/>
        <v>9.3859999999999992</v>
      </c>
      <c r="W135" s="69">
        <f t="shared" si="55"/>
        <v>0</v>
      </c>
      <c r="X135" s="70">
        <f t="shared" ref="X135:X145" si="59">U135+V135-W135</f>
        <v>10.437199999999999</v>
      </c>
    </row>
    <row r="136" spans="2:24">
      <c r="B136" s="68" t="s">
        <v>88</v>
      </c>
      <c r="C136" s="69">
        <f t="shared" si="52"/>
        <v>0</v>
      </c>
      <c r="D136" s="69">
        <v>0</v>
      </c>
      <c r="E136" s="69">
        <v>0</v>
      </c>
      <c r="F136" s="69">
        <f t="shared" si="56"/>
        <v>0</v>
      </c>
      <c r="H136" s="68" t="s">
        <v>88</v>
      </c>
      <c r="I136" s="69">
        <f t="shared" si="53"/>
        <v>0</v>
      </c>
      <c r="J136" s="69">
        <v>0</v>
      </c>
      <c r="K136" s="69">
        <v>0</v>
      </c>
      <c r="L136" s="69">
        <f t="shared" si="57"/>
        <v>0</v>
      </c>
      <c r="N136" s="68" t="s">
        <v>88</v>
      </c>
      <c r="O136" s="69">
        <f t="shared" si="54"/>
        <v>0</v>
      </c>
      <c r="P136" s="69">
        <v>0</v>
      </c>
      <c r="Q136" s="69">
        <v>0</v>
      </c>
      <c r="R136" s="69">
        <f t="shared" si="58"/>
        <v>0</v>
      </c>
      <c r="T136" s="68" t="s">
        <v>88</v>
      </c>
      <c r="U136" s="69">
        <f t="shared" si="55"/>
        <v>0</v>
      </c>
      <c r="V136" s="69">
        <f t="shared" si="55"/>
        <v>0</v>
      </c>
      <c r="W136" s="69">
        <f t="shared" si="55"/>
        <v>0</v>
      </c>
      <c r="X136" s="70">
        <f t="shared" si="59"/>
        <v>0</v>
      </c>
    </row>
    <row r="137" spans="2:24">
      <c r="B137" s="68" t="s">
        <v>89</v>
      </c>
      <c r="C137" s="69">
        <f t="shared" si="52"/>
        <v>0</v>
      </c>
      <c r="D137" s="69">
        <v>0</v>
      </c>
      <c r="E137" s="69">
        <v>0</v>
      </c>
      <c r="F137" s="69">
        <f t="shared" si="56"/>
        <v>0</v>
      </c>
      <c r="H137" s="68" t="s">
        <v>89</v>
      </c>
      <c r="I137" s="69">
        <f t="shared" si="53"/>
        <v>0</v>
      </c>
      <c r="J137" s="69">
        <v>0</v>
      </c>
      <c r="K137" s="69">
        <v>0</v>
      </c>
      <c r="L137" s="69">
        <f t="shared" si="57"/>
        <v>0</v>
      </c>
      <c r="N137" s="68" t="s">
        <v>89</v>
      </c>
      <c r="O137" s="69">
        <f t="shared" si="54"/>
        <v>0</v>
      </c>
      <c r="P137" s="69">
        <v>0</v>
      </c>
      <c r="Q137" s="69">
        <v>0</v>
      </c>
      <c r="R137" s="69">
        <f t="shared" si="58"/>
        <v>0</v>
      </c>
      <c r="T137" s="68" t="s">
        <v>89</v>
      </c>
      <c r="U137" s="69">
        <f t="shared" si="55"/>
        <v>0</v>
      </c>
      <c r="V137" s="69">
        <f t="shared" si="55"/>
        <v>0</v>
      </c>
      <c r="W137" s="69">
        <f t="shared" si="55"/>
        <v>0</v>
      </c>
      <c r="X137" s="70">
        <f t="shared" si="59"/>
        <v>0</v>
      </c>
    </row>
    <row r="138" spans="2:24">
      <c r="B138" s="68" t="s">
        <v>39</v>
      </c>
      <c r="C138" s="69">
        <f t="shared" si="52"/>
        <v>126819000</v>
      </c>
      <c r="D138" s="69">
        <v>0</v>
      </c>
      <c r="E138" s="69">
        <v>0</v>
      </c>
      <c r="F138" s="69">
        <f t="shared" si="56"/>
        <v>126819000</v>
      </c>
      <c r="H138" s="68" t="s">
        <v>39</v>
      </c>
      <c r="I138" s="69">
        <f t="shared" si="53"/>
        <v>206000000</v>
      </c>
      <c r="J138" s="69">
        <v>0</v>
      </c>
      <c r="K138" s="69">
        <v>0</v>
      </c>
      <c r="L138" s="69">
        <f t="shared" si="57"/>
        <v>206000000</v>
      </c>
      <c r="N138" s="68" t="s">
        <v>39</v>
      </c>
      <c r="O138" s="69">
        <f t="shared" si="54"/>
        <v>353897000</v>
      </c>
      <c r="P138" s="69">
        <v>2000000</v>
      </c>
      <c r="Q138" s="69">
        <v>0</v>
      </c>
      <c r="R138" s="69">
        <f t="shared" si="58"/>
        <v>355897000</v>
      </c>
      <c r="T138" s="68" t="s">
        <v>39</v>
      </c>
      <c r="U138" s="69">
        <f t="shared" si="55"/>
        <v>68.671599999999998</v>
      </c>
      <c r="V138" s="69">
        <f t="shared" si="55"/>
        <v>0.2</v>
      </c>
      <c r="W138" s="69">
        <f t="shared" si="55"/>
        <v>0</v>
      </c>
      <c r="X138" s="70">
        <f t="shared" si="59"/>
        <v>68.871600000000001</v>
      </c>
    </row>
    <row r="139" spans="2:24">
      <c r="B139" s="68" t="s">
        <v>90</v>
      </c>
      <c r="C139" s="69">
        <f t="shared" si="52"/>
        <v>332296000</v>
      </c>
      <c r="D139" s="69">
        <v>0</v>
      </c>
      <c r="E139" s="69">
        <v>0</v>
      </c>
      <c r="F139" s="69">
        <f t="shared" si="56"/>
        <v>332296000</v>
      </c>
      <c r="H139" s="68" t="s">
        <v>90</v>
      </c>
      <c r="I139" s="69">
        <f t="shared" si="53"/>
        <v>293592000</v>
      </c>
      <c r="J139" s="69">
        <v>0</v>
      </c>
      <c r="K139" s="69">
        <v>0</v>
      </c>
      <c r="L139" s="69">
        <f t="shared" si="57"/>
        <v>293592000</v>
      </c>
      <c r="N139" s="68" t="s">
        <v>90</v>
      </c>
      <c r="O139" s="69">
        <f t="shared" si="54"/>
        <v>317792000</v>
      </c>
      <c r="P139" s="69">
        <v>0</v>
      </c>
      <c r="Q139" s="69">
        <v>0</v>
      </c>
      <c r="R139" s="69">
        <f t="shared" si="58"/>
        <v>317792000</v>
      </c>
      <c r="T139" s="68" t="s">
        <v>90</v>
      </c>
      <c r="U139" s="69">
        <f t="shared" si="55"/>
        <v>94.367999999999995</v>
      </c>
      <c r="V139" s="69">
        <f t="shared" si="55"/>
        <v>0</v>
      </c>
      <c r="W139" s="69">
        <f t="shared" si="55"/>
        <v>0</v>
      </c>
      <c r="X139" s="70">
        <f t="shared" si="59"/>
        <v>94.367999999999995</v>
      </c>
    </row>
    <row r="140" spans="2:24">
      <c r="B140" s="68" t="s">
        <v>41</v>
      </c>
      <c r="C140" s="69">
        <f t="shared" si="52"/>
        <v>1537000</v>
      </c>
      <c r="D140" s="69">
        <v>0</v>
      </c>
      <c r="E140" s="69">
        <v>0</v>
      </c>
      <c r="F140" s="69">
        <f t="shared" si="56"/>
        <v>1537000</v>
      </c>
      <c r="H140" s="68" t="s">
        <v>41</v>
      </c>
      <c r="I140" s="69">
        <f t="shared" si="53"/>
        <v>1228000</v>
      </c>
      <c r="J140" s="69">
        <v>0</v>
      </c>
      <c r="K140" s="69">
        <v>0</v>
      </c>
      <c r="L140" s="69">
        <f t="shared" si="57"/>
        <v>1228000</v>
      </c>
      <c r="N140" s="68" t="s">
        <v>41</v>
      </c>
      <c r="O140" s="69">
        <f t="shared" si="54"/>
        <v>0</v>
      </c>
      <c r="P140" s="69">
        <v>0</v>
      </c>
      <c r="Q140" s="69">
        <v>0</v>
      </c>
      <c r="R140" s="69">
        <f t="shared" si="58"/>
        <v>0</v>
      </c>
      <c r="T140" s="68" t="s">
        <v>41</v>
      </c>
      <c r="U140" s="69">
        <f t="shared" si="55"/>
        <v>0.27650000000000002</v>
      </c>
      <c r="V140" s="69">
        <f t="shared" si="55"/>
        <v>0</v>
      </c>
      <c r="W140" s="69">
        <f t="shared" si="55"/>
        <v>0</v>
      </c>
      <c r="X140" s="70">
        <f t="shared" si="59"/>
        <v>0.27650000000000002</v>
      </c>
    </row>
    <row r="141" spans="2:24">
      <c r="B141" s="68" t="s">
        <v>42</v>
      </c>
      <c r="C141" s="69">
        <f t="shared" si="52"/>
        <v>0</v>
      </c>
      <c r="D141" s="69">
        <v>0</v>
      </c>
      <c r="E141" s="69">
        <v>0</v>
      </c>
      <c r="F141" s="69">
        <f t="shared" si="56"/>
        <v>0</v>
      </c>
      <c r="H141" s="68" t="s">
        <v>42</v>
      </c>
      <c r="I141" s="69">
        <f t="shared" si="53"/>
        <v>0</v>
      </c>
      <c r="J141" s="69">
        <v>0</v>
      </c>
      <c r="K141" s="69">
        <v>0</v>
      </c>
      <c r="L141" s="69">
        <f t="shared" si="57"/>
        <v>0</v>
      </c>
      <c r="N141" s="68" t="s">
        <v>42</v>
      </c>
      <c r="O141" s="69">
        <f t="shared" si="54"/>
        <v>0</v>
      </c>
      <c r="P141" s="69">
        <v>0</v>
      </c>
      <c r="Q141" s="69">
        <v>0</v>
      </c>
      <c r="R141" s="69">
        <f t="shared" si="58"/>
        <v>0</v>
      </c>
      <c r="T141" s="68" t="s">
        <v>42</v>
      </c>
      <c r="U141" s="69">
        <f t="shared" si="55"/>
        <v>0</v>
      </c>
      <c r="V141" s="69">
        <f t="shared" si="55"/>
        <v>0</v>
      </c>
      <c r="W141" s="69">
        <f t="shared" si="55"/>
        <v>0</v>
      </c>
      <c r="X141" s="70">
        <f t="shared" si="59"/>
        <v>0</v>
      </c>
    </row>
    <row r="142" spans="2:24">
      <c r="B142" s="68" t="s">
        <v>91</v>
      </c>
      <c r="C142" s="69">
        <f t="shared" si="52"/>
        <v>0</v>
      </c>
      <c r="D142" s="69">
        <v>0</v>
      </c>
      <c r="E142" s="69">
        <v>0</v>
      </c>
      <c r="F142" s="69">
        <f t="shared" si="56"/>
        <v>0</v>
      </c>
      <c r="H142" s="68" t="s">
        <v>91</v>
      </c>
      <c r="I142" s="69">
        <f t="shared" si="53"/>
        <v>0</v>
      </c>
      <c r="J142" s="69">
        <v>0</v>
      </c>
      <c r="K142" s="69">
        <v>0</v>
      </c>
      <c r="L142" s="69">
        <f t="shared" si="57"/>
        <v>0</v>
      </c>
      <c r="N142" s="68" t="s">
        <v>91</v>
      </c>
      <c r="O142" s="69">
        <f t="shared" si="54"/>
        <v>0</v>
      </c>
      <c r="P142" s="69">
        <v>0</v>
      </c>
      <c r="Q142" s="69">
        <v>0</v>
      </c>
      <c r="R142" s="69">
        <f t="shared" si="58"/>
        <v>0</v>
      </c>
      <c r="T142" s="68" t="s">
        <v>91</v>
      </c>
      <c r="U142" s="69">
        <f t="shared" si="55"/>
        <v>0</v>
      </c>
      <c r="V142" s="69">
        <f t="shared" si="55"/>
        <v>0</v>
      </c>
      <c r="W142" s="69">
        <f t="shared" si="55"/>
        <v>0</v>
      </c>
      <c r="X142" s="70">
        <f t="shared" si="59"/>
        <v>0</v>
      </c>
    </row>
    <row r="143" spans="2:24" ht="25.5">
      <c r="B143" s="71" t="s">
        <v>92</v>
      </c>
      <c r="C143" s="69">
        <f t="shared" si="52"/>
        <v>0</v>
      </c>
      <c r="D143" s="69">
        <v>0</v>
      </c>
      <c r="E143" s="69">
        <v>0</v>
      </c>
      <c r="F143" s="69">
        <f t="shared" si="56"/>
        <v>0</v>
      </c>
      <c r="H143" s="71" t="s">
        <v>92</v>
      </c>
      <c r="I143" s="69">
        <f t="shared" si="53"/>
        <v>0</v>
      </c>
      <c r="J143" s="69">
        <v>0</v>
      </c>
      <c r="K143" s="69">
        <v>0</v>
      </c>
      <c r="L143" s="69">
        <f t="shared" si="57"/>
        <v>0</v>
      </c>
      <c r="N143" s="71" t="s">
        <v>92</v>
      </c>
      <c r="O143" s="69">
        <f t="shared" si="54"/>
        <v>0</v>
      </c>
      <c r="P143" s="69">
        <v>0</v>
      </c>
      <c r="Q143" s="69">
        <v>0</v>
      </c>
      <c r="R143" s="69">
        <f t="shared" si="58"/>
        <v>0</v>
      </c>
      <c r="T143" s="71" t="s">
        <v>92</v>
      </c>
      <c r="U143" s="69">
        <f t="shared" si="55"/>
        <v>0</v>
      </c>
      <c r="V143" s="69">
        <f t="shared" si="55"/>
        <v>0</v>
      </c>
      <c r="W143" s="69">
        <f t="shared" si="55"/>
        <v>0</v>
      </c>
      <c r="X143" s="70">
        <f t="shared" si="59"/>
        <v>0</v>
      </c>
    </row>
    <row r="144" spans="2:24">
      <c r="B144" s="68" t="s">
        <v>93</v>
      </c>
      <c r="C144" s="69">
        <f t="shared" si="52"/>
        <v>0</v>
      </c>
      <c r="D144" s="69">
        <v>0</v>
      </c>
      <c r="E144" s="69">
        <v>0</v>
      </c>
      <c r="F144" s="69">
        <f t="shared" si="56"/>
        <v>0</v>
      </c>
      <c r="H144" s="68" t="s">
        <v>93</v>
      </c>
      <c r="I144" s="69">
        <f t="shared" si="53"/>
        <v>0</v>
      </c>
      <c r="J144" s="69">
        <v>0</v>
      </c>
      <c r="K144" s="69">
        <v>0</v>
      </c>
      <c r="L144" s="69">
        <f t="shared" si="57"/>
        <v>0</v>
      </c>
      <c r="N144" s="68" t="s">
        <v>93</v>
      </c>
      <c r="O144" s="69">
        <f t="shared" si="54"/>
        <v>0</v>
      </c>
      <c r="P144" s="69">
        <v>0</v>
      </c>
      <c r="Q144" s="69">
        <v>0</v>
      </c>
      <c r="R144" s="69">
        <f t="shared" si="58"/>
        <v>0</v>
      </c>
      <c r="T144" s="68" t="s">
        <v>93</v>
      </c>
      <c r="U144" s="69">
        <f t="shared" si="55"/>
        <v>0</v>
      </c>
      <c r="V144" s="69">
        <f t="shared" si="55"/>
        <v>0</v>
      </c>
      <c r="W144" s="69">
        <f t="shared" si="55"/>
        <v>0</v>
      </c>
      <c r="X144" s="70">
        <f t="shared" si="59"/>
        <v>0</v>
      </c>
    </row>
    <row r="145" spans="2:24">
      <c r="B145" s="68" t="s">
        <v>94</v>
      </c>
      <c r="C145" s="69">
        <f t="shared" si="52"/>
        <v>0</v>
      </c>
      <c r="D145" s="69">
        <v>0</v>
      </c>
      <c r="E145" s="69">
        <v>0</v>
      </c>
      <c r="F145" s="69">
        <f t="shared" si="56"/>
        <v>0</v>
      </c>
      <c r="H145" s="68" t="s">
        <v>94</v>
      </c>
      <c r="I145" s="69">
        <f t="shared" si="53"/>
        <v>0</v>
      </c>
      <c r="J145" s="69">
        <v>0</v>
      </c>
      <c r="K145" s="69">
        <v>0</v>
      </c>
      <c r="L145" s="69">
        <f t="shared" si="57"/>
        <v>0</v>
      </c>
      <c r="N145" s="68" t="s">
        <v>94</v>
      </c>
      <c r="O145" s="69">
        <f t="shared" si="54"/>
        <v>0</v>
      </c>
      <c r="P145" s="69">
        <v>0</v>
      </c>
      <c r="Q145" s="69">
        <v>0</v>
      </c>
      <c r="R145" s="69">
        <f t="shared" si="58"/>
        <v>0</v>
      </c>
      <c r="T145" s="68" t="s">
        <v>94</v>
      </c>
      <c r="U145" s="69">
        <f t="shared" si="55"/>
        <v>0</v>
      </c>
      <c r="V145" s="69">
        <f t="shared" si="55"/>
        <v>0</v>
      </c>
      <c r="W145" s="69">
        <f t="shared" si="55"/>
        <v>0</v>
      </c>
      <c r="X145" s="70">
        <f t="shared" si="59"/>
        <v>0</v>
      </c>
    </row>
    <row r="146" spans="2:24">
      <c r="B146" s="68"/>
      <c r="C146" s="69"/>
      <c r="D146" s="69"/>
      <c r="E146" s="69"/>
      <c r="F146" s="69"/>
      <c r="H146" s="68"/>
      <c r="I146" s="69"/>
      <c r="J146" s="69"/>
      <c r="K146" s="69"/>
      <c r="L146" s="69"/>
      <c r="N146" s="68"/>
      <c r="O146" s="69"/>
      <c r="P146" s="69"/>
      <c r="Q146" s="69"/>
      <c r="R146" s="69"/>
      <c r="T146" s="68"/>
      <c r="U146" s="70"/>
      <c r="V146" s="70"/>
      <c r="W146" s="70"/>
      <c r="X146" s="70"/>
    </row>
    <row r="147" spans="2:24">
      <c r="B147" s="72" t="s">
        <v>5</v>
      </c>
      <c r="C147" s="70">
        <f>SUM(C134:C145)</f>
        <v>471164000</v>
      </c>
      <c r="D147" s="70">
        <f>SUM(D134:D145)</f>
        <v>0</v>
      </c>
      <c r="E147" s="70">
        <f>SUM(E134:E145)</f>
        <v>0</v>
      </c>
      <c r="F147" s="70">
        <f>SUM(F134:F145)</f>
        <v>471164000</v>
      </c>
      <c r="H147" s="72" t="s">
        <v>5</v>
      </c>
      <c r="I147" s="70">
        <f>SUM(I134:I145)</f>
        <v>502932500</v>
      </c>
      <c r="J147" s="70">
        <f>SUM(J134:J145)</f>
        <v>0</v>
      </c>
      <c r="K147" s="70">
        <f>SUM(K134:K145)</f>
        <v>0</v>
      </c>
      <c r="L147" s="70">
        <f>SUM(L134:L145)</f>
        <v>502932500</v>
      </c>
      <c r="N147" s="72" t="s">
        <v>5</v>
      </c>
      <c r="O147" s="70">
        <f>SUM(O134:O145)</f>
        <v>671689000</v>
      </c>
      <c r="P147" s="70">
        <f>SUM(P134:P145)</f>
        <v>95860000</v>
      </c>
      <c r="Q147" s="70">
        <f>SUM(Q134:Q145)</f>
        <v>0</v>
      </c>
      <c r="R147" s="70">
        <f>SUM(R134:R145)</f>
        <v>767549000</v>
      </c>
      <c r="T147" s="72" t="s">
        <v>5</v>
      </c>
      <c r="U147" s="70">
        <f>SUM(U134:U145)</f>
        <v>164.57855000000001</v>
      </c>
      <c r="V147" s="70">
        <f>SUM(V134:V145)</f>
        <v>9.5859999999999985</v>
      </c>
      <c r="W147" s="70">
        <f>SUM(W134:W145)</f>
        <v>0</v>
      </c>
      <c r="X147" s="70">
        <f>SUM(X134:X145)</f>
        <v>174.16454999999999</v>
      </c>
    </row>
    <row r="149" spans="2:24">
      <c r="B149" s="204" t="s">
        <v>129</v>
      </c>
      <c r="C149" s="205"/>
      <c r="D149" s="205"/>
      <c r="E149" s="205"/>
      <c r="F149" s="206"/>
      <c r="H149" s="204" t="s">
        <v>129</v>
      </c>
      <c r="I149" s="205"/>
      <c r="J149" s="205"/>
      <c r="K149" s="205"/>
      <c r="L149" s="206"/>
      <c r="N149" s="204" t="s">
        <v>129</v>
      </c>
      <c r="O149" s="205"/>
      <c r="P149" s="205"/>
      <c r="Q149" s="205"/>
      <c r="R149" s="206"/>
      <c r="T149" s="204" t="str">
        <f>N149</f>
        <v>FY 2012-13</v>
      </c>
      <c r="U149" s="205"/>
      <c r="V149" s="205"/>
      <c r="W149" s="205"/>
      <c r="X149" s="206"/>
    </row>
    <row r="150" spans="2:24">
      <c r="B150" s="207" t="s">
        <v>0</v>
      </c>
      <c r="C150" s="207" t="s">
        <v>82</v>
      </c>
      <c r="D150" s="207"/>
      <c r="E150" s="207"/>
      <c r="F150" s="207"/>
      <c r="H150" s="207" t="s">
        <v>0</v>
      </c>
      <c r="I150" s="207" t="s">
        <v>82</v>
      </c>
      <c r="J150" s="207"/>
      <c r="K150" s="207"/>
      <c r="L150" s="207"/>
      <c r="N150" s="199" t="s">
        <v>0</v>
      </c>
      <c r="O150" s="201" t="s">
        <v>82</v>
      </c>
      <c r="P150" s="202"/>
      <c r="Q150" s="202"/>
      <c r="R150" s="203"/>
      <c r="T150" s="199" t="s">
        <v>0</v>
      </c>
      <c r="U150" s="201" t="s">
        <v>82</v>
      </c>
      <c r="V150" s="202"/>
      <c r="W150" s="202"/>
      <c r="X150" s="203"/>
    </row>
    <row r="151" spans="2:24" ht="25.5">
      <c r="B151" s="207"/>
      <c r="C151" s="67" t="s">
        <v>83</v>
      </c>
      <c r="D151" s="67" t="s">
        <v>84</v>
      </c>
      <c r="E151" s="67" t="s">
        <v>85</v>
      </c>
      <c r="F151" s="67" t="s">
        <v>86</v>
      </c>
      <c r="H151" s="207"/>
      <c r="I151" s="67" t="s">
        <v>83</v>
      </c>
      <c r="J151" s="67" t="s">
        <v>84</v>
      </c>
      <c r="K151" s="67" t="s">
        <v>85</v>
      </c>
      <c r="L151" s="67" t="s">
        <v>86</v>
      </c>
      <c r="N151" s="200"/>
      <c r="O151" s="67" t="s">
        <v>83</v>
      </c>
      <c r="P151" s="67" t="s">
        <v>84</v>
      </c>
      <c r="Q151" s="67" t="s">
        <v>85</v>
      </c>
      <c r="R151" s="67" t="s">
        <v>86</v>
      </c>
      <c r="T151" s="200"/>
      <c r="U151" s="67" t="s">
        <v>83</v>
      </c>
      <c r="V151" s="67" t="s">
        <v>84</v>
      </c>
      <c r="W151" s="67" t="s">
        <v>85</v>
      </c>
      <c r="X151" s="67" t="s">
        <v>86</v>
      </c>
    </row>
    <row r="152" spans="2:24">
      <c r="B152" s="68" t="s">
        <v>87</v>
      </c>
      <c r="C152" s="69">
        <f t="shared" ref="C152:C163" si="60">F134</f>
        <v>0</v>
      </c>
      <c r="D152" s="69">
        <v>0</v>
      </c>
      <c r="E152" s="69">
        <v>0</v>
      </c>
      <c r="F152" s="69">
        <f>C152+D152-E152</f>
        <v>0</v>
      </c>
      <c r="H152" s="68" t="s">
        <v>87</v>
      </c>
      <c r="I152" s="69">
        <f t="shared" ref="I152:I163" si="61">L134</f>
        <v>2112500</v>
      </c>
      <c r="J152" s="69">
        <v>0</v>
      </c>
      <c r="K152" s="69">
        <v>0</v>
      </c>
      <c r="L152" s="69">
        <f>I152+J152-K152</f>
        <v>2112500</v>
      </c>
      <c r="N152" s="68" t="s">
        <v>87</v>
      </c>
      <c r="O152" s="69">
        <f t="shared" ref="O152:O163" si="62">R134</f>
        <v>0</v>
      </c>
      <c r="P152" s="69">
        <v>0</v>
      </c>
      <c r="Q152" s="69">
        <v>0</v>
      </c>
      <c r="R152" s="69">
        <f>O152+P152-Q152</f>
        <v>0</v>
      </c>
      <c r="T152" s="68" t="s">
        <v>87</v>
      </c>
      <c r="U152" s="69">
        <f t="shared" ref="U152:W163" si="63">(C152+I152+O152)/10^7</f>
        <v>0.21124999999999999</v>
      </c>
      <c r="V152" s="69">
        <f t="shared" si="63"/>
        <v>0</v>
      </c>
      <c r="W152" s="69">
        <f t="shared" si="63"/>
        <v>0</v>
      </c>
      <c r="X152" s="70">
        <f>U152+V152-W152</f>
        <v>0.21124999999999999</v>
      </c>
    </row>
    <row r="153" spans="2:24">
      <c r="B153" s="68" t="s">
        <v>40</v>
      </c>
      <c r="C153" s="69">
        <f t="shared" si="60"/>
        <v>10512000</v>
      </c>
      <c r="D153" s="69">
        <v>0</v>
      </c>
      <c r="E153" s="69">
        <v>0</v>
      </c>
      <c r="F153" s="69">
        <f t="shared" ref="F153:F163" si="64">C153+D153-E153</f>
        <v>10512000</v>
      </c>
      <c r="H153" s="68" t="s">
        <v>40</v>
      </c>
      <c r="I153" s="69">
        <f t="shared" si="61"/>
        <v>0</v>
      </c>
      <c r="J153" s="69">
        <v>34294150</v>
      </c>
      <c r="K153" s="69">
        <v>0</v>
      </c>
      <c r="L153" s="69">
        <f t="shared" ref="L153:L163" si="65">I153+J153-K153</f>
        <v>34294150</v>
      </c>
      <c r="N153" s="68" t="s">
        <v>40</v>
      </c>
      <c r="O153" s="69">
        <f t="shared" si="62"/>
        <v>93860000</v>
      </c>
      <c r="P153" s="69">
        <v>0</v>
      </c>
      <c r="Q153" s="69">
        <v>0</v>
      </c>
      <c r="R153" s="69">
        <f t="shared" ref="R153:R163" si="66">O153+P153-Q153</f>
        <v>93860000</v>
      </c>
      <c r="T153" s="68" t="s">
        <v>40</v>
      </c>
      <c r="U153" s="69">
        <f t="shared" si="63"/>
        <v>10.437200000000001</v>
      </c>
      <c r="V153" s="69">
        <f t="shared" si="63"/>
        <v>3.4294150000000001</v>
      </c>
      <c r="W153" s="69">
        <f t="shared" si="63"/>
        <v>0</v>
      </c>
      <c r="X153" s="70">
        <f t="shared" ref="X153:X163" si="67">U153+V153-W153</f>
        <v>13.866615000000001</v>
      </c>
    </row>
    <row r="154" spans="2:24">
      <c r="B154" s="68" t="s">
        <v>88</v>
      </c>
      <c r="C154" s="69">
        <f t="shared" si="60"/>
        <v>0</v>
      </c>
      <c r="D154" s="69">
        <v>0</v>
      </c>
      <c r="E154" s="69">
        <v>0</v>
      </c>
      <c r="F154" s="69">
        <f t="shared" si="64"/>
        <v>0</v>
      </c>
      <c r="H154" s="68" t="s">
        <v>88</v>
      </c>
      <c r="I154" s="69">
        <f t="shared" si="61"/>
        <v>0</v>
      </c>
      <c r="J154" s="69">
        <v>0</v>
      </c>
      <c r="K154" s="69">
        <v>0</v>
      </c>
      <c r="L154" s="69">
        <f t="shared" si="65"/>
        <v>0</v>
      </c>
      <c r="N154" s="68" t="s">
        <v>88</v>
      </c>
      <c r="O154" s="69">
        <f t="shared" si="62"/>
        <v>0</v>
      </c>
      <c r="P154" s="69">
        <v>0</v>
      </c>
      <c r="Q154" s="69">
        <v>0</v>
      </c>
      <c r="R154" s="69">
        <f t="shared" si="66"/>
        <v>0</v>
      </c>
      <c r="T154" s="68" t="s">
        <v>88</v>
      </c>
      <c r="U154" s="69">
        <f t="shared" si="63"/>
        <v>0</v>
      </c>
      <c r="V154" s="69">
        <f t="shared" si="63"/>
        <v>0</v>
      </c>
      <c r="W154" s="69">
        <f t="shared" si="63"/>
        <v>0</v>
      </c>
      <c r="X154" s="70">
        <f t="shared" si="67"/>
        <v>0</v>
      </c>
    </row>
    <row r="155" spans="2:24">
      <c r="B155" s="68" t="s">
        <v>89</v>
      </c>
      <c r="C155" s="69">
        <f t="shared" si="60"/>
        <v>0</v>
      </c>
      <c r="D155" s="69">
        <v>0</v>
      </c>
      <c r="E155" s="69">
        <v>0</v>
      </c>
      <c r="F155" s="69">
        <f t="shared" si="64"/>
        <v>0</v>
      </c>
      <c r="H155" s="68" t="s">
        <v>89</v>
      </c>
      <c r="I155" s="69">
        <f t="shared" si="61"/>
        <v>0</v>
      </c>
      <c r="J155" s="69">
        <v>11330000</v>
      </c>
      <c r="K155" s="69">
        <v>0</v>
      </c>
      <c r="L155" s="69">
        <f t="shared" si="65"/>
        <v>11330000</v>
      </c>
      <c r="N155" s="68" t="s">
        <v>89</v>
      </c>
      <c r="O155" s="69">
        <f t="shared" si="62"/>
        <v>0</v>
      </c>
      <c r="P155" s="69">
        <v>0</v>
      </c>
      <c r="Q155" s="69">
        <v>0</v>
      </c>
      <c r="R155" s="69">
        <f t="shared" si="66"/>
        <v>0</v>
      </c>
      <c r="T155" s="68" t="s">
        <v>89</v>
      </c>
      <c r="U155" s="69">
        <f t="shared" si="63"/>
        <v>0</v>
      </c>
      <c r="V155" s="69">
        <f t="shared" si="63"/>
        <v>1.133</v>
      </c>
      <c r="W155" s="69">
        <f t="shared" si="63"/>
        <v>0</v>
      </c>
      <c r="X155" s="70">
        <f t="shared" si="67"/>
        <v>1.133</v>
      </c>
    </row>
    <row r="156" spans="2:24">
      <c r="B156" s="68" t="s">
        <v>39</v>
      </c>
      <c r="C156" s="69">
        <f t="shared" si="60"/>
        <v>126819000</v>
      </c>
      <c r="D156" s="69">
        <v>0</v>
      </c>
      <c r="E156" s="69">
        <v>0</v>
      </c>
      <c r="F156" s="69">
        <f t="shared" si="64"/>
        <v>126819000</v>
      </c>
      <c r="H156" s="68" t="s">
        <v>39</v>
      </c>
      <c r="I156" s="69">
        <f t="shared" si="61"/>
        <v>206000000</v>
      </c>
      <c r="J156" s="69">
        <v>291538473</v>
      </c>
      <c r="K156" s="69">
        <v>0</v>
      </c>
      <c r="L156" s="69">
        <f t="shared" si="65"/>
        <v>497538473</v>
      </c>
      <c r="N156" s="68" t="s">
        <v>39</v>
      </c>
      <c r="O156" s="69">
        <f t="shared" si="62"/>
        <v>355897000</v>
      </c>
      <c r="P156" s="69">
        <v>0</v>
      </c>
      <c r="Q156" s="69">
        <v>0</v>
      </c>
      <c r="R156" s="69">
        <f t="shared" si="66"/>
        <v>355897000</v>
      </c>
      <c r="T156" s="68" t="s">
        <v>39</v>
      </c>
      <c r="U156" s="69">
        <f t="shared" si="63"/>
        <v>68.871600000000001</v>
      </c>
      <c r="V156" s="69">
        <f t="shared" si="63"/>
        <v>29.153847299999999</v>
      </c>
      <c r="W156" s="69">
        <f t="shared" si="63"/>
        <v>0</v>
      </c>
      <c r="X156" s="70">
        <f t="shared" si="67"/>
        <v>98.025447299999996</v>
      </c>
    </row>
    <row r="157" spans="2:24">
      <c r="B157" s="68" t="s">
        <v>90</v>
      </c>
      <c r="C157" s="69">
        <f t="shared" si="60"/>
        <v>332296000</v>
      </c>
      <c r="D157" s="69">
        <v>0</v>
      </c>
      <c r="E157" s="69">
        <v>0</v>
      </c>
      <c r="F157" s="69">
        <f t="shared" si="64"/>
        <v>332296000</v>
      </c>
      <c r="H157" s="68" t="s">
        <v>90</v>
      </c>
      <c r="I157" s="69">
        <f t="shared" si="61"/>
        <v>293592000</v>
      </c>
      <c r="J157" s="69">
        <v>0</v>
      </c>
      <c r="K157" s="69">
        <v>0</v>
      </c>
      <c r="L157" s="69">
        <f t="shared" si="65"/>
        <v>293592000</v>
      </c>
      <c r="N157" s="68" t="s">
        <v>90</v>
      </c>
      <c r="O157" s="69">
        <f t="shared" si="62"/>
        <v>317792000</v>
      </c>
      <c r="P157" s="69">
        <v>0</v>
      </c>
      <c r="Q157" s="69">
        <v>0</v>
      </c>
      <c r="R157" s="69">
        <f t="shared" si="66"/>
        <v>317792000</v>
      </c>
      <c r="T157" s="68" t="s">
        <v>90</v>
      </c>
      <c r="U157" s="69">
        <f t="shared" si="63"/>
        <v>94.367999999999995</v>
      </c>
      <c r="V157" s="69">
        <f t="shared" si="63"/>
        <v>0</v>
      </c>
      <c r="W157" s="69">
        <f t="shared" si="63"/>
        <v>0</v>
      </c>
      <c r="X157" s="70">
        <f t="shared" si="67"/>
        <v>94.367999999999995</v>
      </c>
    </row>
    <row r="158" spans="2:24">
      <c r="B158" s="68" t="s">
        <v>41</v>
      </c>
      <c r="C158" s="69">
        <f t="shared" si="60"/>
        <v>1537000</v>
      </c>
      <c r="D158" s="69">
        <v>0</v>
      </c>
      <c r="E158" s="69">
        <v>0</v>
      </c>
      <c r="F158" s="69">
        <f t="shared" si="64"/>
        <v>1537000</v>
      </c>
      <c r="H158" s="68" t="s">
        <v>41</v>
      </c>
      <c r="I158" s="69">
        <f t="shared" si="61"/>
        <v>1228000</v>
      </c>
      <c r="J158" s="69">
        <v>0</v>
      </c>
      <c r="K158" s="69">
        <v>0</v>
      </c>
      <c r="L158" s="69">
        <f t="shared" si="65"/>
        <v>1228000</v>
      </c>
      <c r="N158" s="68" t="s">
        <v>41</v>
      </c>
      <c r="O158" s="69">
        <f t="shared" si="62"/>
        <v>0</v>
      </c>
      <c r="P158" s="69">
        <v>0</v>
      </c>
      <c r="Q158" s="69">
        <v>0</v>
      </c>
      <c r="R158" s="69">
        <f t="shared" si="66"/>
        <v>0</v>
      </c>
      <c r="T158" s="68" t="s">
        <v>41</v>
      </c>
      <c r="U158" s="69">
        <f t="shared" si="63"/>
        <v>0.27650000000000002</v>
      </c>
      <c r="V158" s="69">
        <f t="shared" si="63"/>
        <v>0</v>
      </c>
      <c r="W158" s="69">
        <f t="shared" si="63"/>
        <v>0</v>
      </c>
      <c r="X158" s="70">
        <f t="shared" si="67"/>
        <v>0.27650000000000002</v>
      </c>
    </row>
    <row r="159" spans="2:24">
      <c r="B159" s="68" t="s">
        <v>42</v>
      </c>
      <c r="C159" s="69">
        <f t="shared" si="60"/>
        <v>0</v>
      </c>
      <c r="D159" s="69">
        <v>0</v>
      </c>
      <c r="E159" s="69">
        <v>0</v>
      </c>
      <c r="F159" s="69">
        <f t="shared" si="64"/>
        <v>0</v>
      </c>
      <c r="H159" s="68" t="s">
        <v>42</v>
      </c>
      <c r="I159" s="69">
        <f t="shared" si="61"/>
        <v>0</v>
      </c>
      <c r="J159" s="69">
        <v>0</v>
      </c>
      <c r="K159" s="69">
        <v>0</v>
      </c>
      <c r="L159" s="69">
        <f t="shared" si="65"/>
        <v>0</v>
      </c>
      <c r="N159" s="68" t="s">
        <v>42</v>
      </c>
      <c r="O159" s="69">
        <f t="shared" si="62"/>
        <v>0</v>
      </c>
      <c r="P159" s="69">
        <v>0</v>
      </c>
      <c r="Q159" s="69">
        <v>0</v>
      </c>
      <c r="R159" s="69">
        <f t="shared" si="66"/>
        <v>0</v>
      </c>
      <c r="T159" s="68" t="s">
        <v>42</v>
      </c>
      <c r="U159" s="69">
        <f t="shared" si="63"/>
        <v>0</v>
      </c>
      <c r="V159" s="69">
        <f t="shared" si="63"/>
        <v>0</v>
      </c>
      <c r="W159" s="69">
        <f t="shared" si="63"/>
        <v>0</v>
      </c>
      <c r="X159" s="70">
        <f t="shared" si="67"/>
        <v>0</v>
      </c>
    </row>
    <row r="160" spans="2:24">
      <c r="B160" s="68" t="s">
        <v>91</v>
      </c>
      <c r="C160" s="69">
        <f t="shared" si="60"/>
        <v>0</v>
      </c>
      <c r="D160" s="69">
        <v>0</v>
      </c>
      <c r="E160" s="69">
        <v>0</v>
      </c>
      <c r="F160" s="69">
        <f t="shared" si="64"/>
        <v>0</v>
      </c>
      <c r="H160" s="68" t="s">
        <v>91</v>
      </c>
      <c r="I160" s="69">
        <f t="shared" si="61"/>
        <v>0</v>
      </c>
      <c r="J160" s="69">
        <v>0</v>
      </c>
      <c r="K160" s="69">
        <v>0</v>
      </c>
      <c r="L160" s="69">
        <f t="shared" si="65"/>
        <v>0</v>
      </c>
      <c r="N160" s="68" t="s">
        <v>91</v>
      </c>
      <c r="O160" s="69">
        <f t="shared" si="62"/>
        <v>0</v>
      </c>
      <c r="P160" s="69">
        <v>0</v>
      </c>
      <c r="Q160" s="69">
        <v>0</v>
      </c>
      <c r="R160" s="69">
        <f t="shared" si="66"/>
        <v>0</v>
      </c>
      <c r="T160" s="68" t="s">
        <v>91</v>
      </c>
      <c r="U160" s="69">
        <f t="shared" si="63"/>
        <v>0</v>
      </c>
      <c r="V160" s="69">
        <f t="shared" si="63"/>
        <v>0</v>
      </c>
      <c r="W160" s="69">
        <f t="shared" si="63"/>
        <v>0</v>
      </c>
      <c r="X160" s="70">
        <f t="shared" si="67"/>
        <v>0</v>
      </c>
    </row>
    <row r="161" spans="2:24" ht="25.5">
      <c r="B161" s="71" t="s">
        <v>92</v>
      </c>
      <c r="C161" s="69">
        <f t="shared" si="60"/>
        <v>0</v>
      </c>
      <c r="D161" s="69">
        <v>0</v>
      </c>
      <c r="E161" s="69">
        <v>0</v>
      </c>
      <c r="F161" s="69">
        <f t="shared" si="64"/>
        <v>0</v>
      </c>
      <c r="H161" s="71" t="s">
        <v>92</v>
      </c>
      <c r="I161" s="69">
        <f t="shared" si="61"/>
        <v>0</v>
      </c>
      <c r="J161" s="69">
        <v>0</v>
      </c>
      <c r="K161" s="69">
        <v>0</v>
      </c>
      <c r="L161" s="69">
        <f t="shared" si="65"/>
        <v>0</v>
      </c>
      <c r="N161" s="71" t="s">
        <v>92</v>
      </c>
      <c r="O161" s="69">
        <f t="shared" si="62"/>
        <v>0</v>
      </c>
      <c r="P161" s="69">
        <v>0</v>
      </c>
      <c r="Q161" s="69">
        <v>0</v>
      </c>
      <c r="R161" s="69">
        <f t="shared" si="66"/>
        <v>0</v>
      </c>
      <c r="T161" s="71" t="s">
        <v>92</v>
      </c>
      <c r="U161" s="69">
        <f t="shared" si="63"/>
        <v>0</v>
      </c>
      <c r="V161" s="69">
        <f t="shared" si="63"/>
        <v>0</v>
      </c>
      <c r="W161" s="69">
        <f t="shared" si="63"/>
        <v>0</v>
      </c>
      <c r="X161" s="70">
        <f t="shared" si="67"/>
        <v>0</v>
      </c>
    </row>
    <row r="162" spans="2:24">
      <c r="B162" s="68" t="s">
        <v>93</v>
      </c>
      <c r="C162" s="69">
        <f t="shared" si="60"/>
        <v>0</v>
      </c>
      <c r="D162" s="69">
        <v>0</v>
      </c>
      <c r="E162" s="69">
        <v>0</v>
      </c>
      <c r="F162" s="69">
        <f t="shared" si="64"/>
        <v>0</v>
      </c>
      <c r="H162" s="68" t="s">
        <v>93</v>
      </c>
      <c r="I162" s="69">
        <f t="shared" si="61"/>
        <v>0</v>
      </c>
      <c r="J162" s="69">
        <v>0</v>
      </c>
      <c r="K162" s="69">
        <v>0</v>
      </c>
      <c r="L162" s="69">
        <f t="shared" si="65"/>
        <v>0</v>
      </c>
      <c r="N162" s="68" t="s">
        <v>93</v>
      </c>
      <c r="O162" s="69">
        <f t="shared" si="62"/>
        <v>0</v>
      </c>
      <c r="P162" s="69">
        <v>0</v>
      </c>
      <c r="Q162" s="69">
        <v>0</v>
      </c>
      <c r="R162" s="69">
        <f t="shared" si="66"/>
        <v>0</v>
      </c>
      <c r="T162" s="68" t="s">
        <v>93</v>
      </c>
      <c r="U162" s="69">
        <f t="shared" si="63"/>
        <v>0</v>
      </c>
      <c r="V162" s="69">
        <f t="shared" si="63"/>
        <v>0</v>
      </c>
      <c r="W162" s="69">
        <f t="shared" si="63"/>
        <v>0</v>
      </c>
      <c r="X162" s="70">
        <f t="shared" si="67"/>
        <v>0</v>
      </c>
    </row>
    <row r="163" spans="2:24">
      <c r="B163" s="68" t="s">
        <v>94</v>
      </c>
      <c r="C163" s="69">
        <f t="shared" si="60"/>
        <v>0</v>
      </c>
      <c r="D163" s="69">
        <v>0</v>
      </c>
      <c r="E163" s="69">
        <v>0</v>
      </c>
      <c r="F163" s="69">
        <f t="shared" si="64"/>
        <v>0</v>
      </c>
      <c r="H163" s="68" t="s">
        <v>94</v>
      </c>
      <c r="I163" s="69">
        <f t="shared" si="61"/>
        <v>0</v>
      </c>
      <c r="J163" s="69">
        <v>0</v>
      </c>
      <c r="K163" s="69">
        <v>0</v>
      </c>
      <c r="L163" s="69">
        <f t="shared" si="65"/>
        <v>0</v>
      </c>
      <c r="N163" s="68" t="s">
        <v>94</v>
      </c>
      <c r="O163" s="69">
        <f t="shared" si="62"/>
        <v>0</v>
      </c>
      <c r="P163" s="69">
        <v>0</v>
      </c>
      <c r="Q163" s="69">
        <v>0</v>
      </c>
      <c r="R163" s="69">
        <f t="shared" si="66"/>
        <v>0</v>
      </c>
      <c r="T163" s="68" t="s">
        <v>94</v>
      </c>
      <c r="U163" s="69">
        <f t="shared" si="63"/>
        <v>0</v>
      </c>
      <c r="V163" s="69">
        <f t="shared" si="63"/>
        <v>0</v>
      </c>
      <c r="W163" s="69">
        <f t="shared" si="63"/>
        <v>0</v>
      </c>
      <c r="X163" s="70">
        <f t="shared" si="67"/>
        <v>0</v>
      </c>
    </row>
    <row r="164" spans="2:24">
      <c r="B164" s="68"/>
      <c r="C164" s="69"/>
      <c r="D164" s="69"/>
      <c r="E164" s="69"/>
      <c r="F164" s="69"/>
      <c r="H164" s="68"/>
      <c r="I164" s="69"/>
      <c r="J164" s="69"/>
      <c r="K164" s="69"/>
      <c r="L164" s="69"/>
      <c r="N164" s="68"/>
      <c r="O164" s="69"/>
      <c r="P164" s="69"/>
      <c r="Q164" s="69"/>
      <c r="R164" s="69"/>
      <c r="T164" s="68"/>
      <c r="U164" s="70"/>
      <c r="V164" s="70"/>
      <c r="W164" s="70"/>
      <c r="X164" s="70"/>
    </row>
    <row r="165" spans="2:24">
      <c r="B165" s="72" t="s">
        <v>5</v>
      </c>
      <c r="C165" s="69">
        <f>SUM(C152:C163)</f>
        <v>471164000</v>
      </c>
      <c r="D165" s="69">
        <f>SUM(D152:D163)</f>
        <v>0</v>
      </c>
      <c r="E165" s="69">
        <f>SUM(E152:E163)</f>
        <v>0</v>
      </c>
      <c r="F165" s="69">
        <f>SUM(F152:F163)</f>
        <v>471164000</v>
      </c>
      <c r="H165" s="72" t="s">
        <v>5</v>
      </c>
      <c r="I165" s="69">
        <f>SUM(I152:I163)</f>
        <v>502932500</v>
      </c>
      <c r="J165" s="69">
        <f>SUM(J152:J163)</f>
        <v>337162623</v>
      </c>
      <c r="K165" s="69">
        <f>SUM(K152:K163)</f>
        <v>0</v>
      </c>
      <c r="L165" s="69">
        <f>SUM(L152:L163)</f>
        <v>840095123</v>
      </c>
      <c r="N165" s="72" t="s">
        <v>5</v>
      </c>
      <c r="O165" s="69">
        <f>SUM(O152:O163)</f>
        <v>767549000</v>
      </c>
      <c r="P165" s="69">
        <f>SUM(P152:P163)</f>
        <v>0</v>
      </c>
      <c r="Q165" s="69">
        <f>SUM(Q152:Q163)</f>
        <v>0</v>
      </c>
      <c r="R165" s="69">
        <f>SUM(R152:R163)</f>
        <v>767549000</v>
      </c>
      <c r="T165" s="72" t="s">
        <v>5</v>
      </c>
      <c r="U165" s="70">
        <f>SUM(U152:U163)</f>
        <v>174.16454999999999</v>
      </c>
      <c r="V165" s="70">
        <f>SUM(V152:V163)</f>
        <v>33.716262299999997</v>
      </c>
      <c r="W165" s="70">
        <f>SUM(W152:W163)</f>
        <v>0</v>
      </c>
      <c r="X165" s="70">
        <f>SUM(X152:X163)</f>
        <v>207.8808123</v>
      </c>
    </row>
    <row r="166" spans="2:24">
      <c r="B166" s="77"/>
      <c r="C166" s="79"/>
      <c r="D166" s="79"/>
      <c r="E166" s="79"/>
      <c r="F166" s="79"/>
      <c r="H166" s="77"/>
      <c r="I166" s="79"/>
      <c r="J166" s="79"/>
      <c r="K166" s="79"/>
      <c r="L166" s="79"/>
      <c r="N166" s="77"/>
      <c r="O166" s="79"/>
      <c r="P166" s="79"/>
      <c r="Q166" s="79"/>
      <c r="R166" s="79"/>
      <c r="T166" s="77"/>
      <c r="U166" s="78"/>
      <c r="V166" s="78"/>
      <c r="W166" s="78"/>
      <c r="X166" s="78"/>
    </row>
    <row r="167" spans="2:24">
      <c r="B167" s="77"/>
      <c r="C167" s="79"/>
      <c r="D167" s="79"/>
      <c r="E167" s="79"/>
      <c r="F167" s="79"/>
      <c r="H167" s="77"/>
      <c r="I167" s="79"/>
      <c r="J167" s="79"/>
      <c r="K167" s="79"/>
      <c r="L167" s="79"/>
      <c r="N167" s="77"/>
      <c r="O167" s="79"/>
      <c r="P167" s="79"/>
      <c r="Q167" s="79"/>
      <c r="R167" s="79"/>
      <c r="T167" s="77"/>
      <c r="U167" s="78"/>
      <c r="V167" s="78"/>
      <c r="W167" s="78"/>
      <c r="X167" s="78"/>
    </row>
    <row r="169" spans="2:24">
      <c r="B169" s="204" t="s">
        <v>130</v>
      </c>
      <c r="C169" s="205"/>
      <c r="D169" s="205"/>
      <c r="E169" s="205"/>
      <c r="F169" s="206"/>
      <c r="H169" s="204" t="s">
        <v>130</v>
      </c>
      <c r="I169" s="205"/>
      <c r="J169" s="205"/>
      <c r="K169" s="205"/>
      <c r="L169" s="206"/>
      <c r="N169" s="204" t="s">
        <v>130</v>
      </c>
      <c r="O169" s="205"/>
      <c r="P169" s="205"/>
      <c r="Q169" s="205"/>
      <c r="R169" s="206"/>
      <c r="T169" s="204" t="str">
        <f>N169</f>
        <v>FY 2013-14</v>
      </c>
      <c r="U169" s="205"/>
      <c r="V169" s="205"/>
      <c r="W169" s="205"/>
      <c r="X169" s="206"/>
    </row>
    <row r="170" spans="2:24">
      <c r="B170" s="207" t="s">
        <v>0</v>
      </c>
      <c r="C170" s="207" t="s">
        <v>82</v>
      </c>
      <c r="D170" s="207"/>
      <c r="E170" s="207"/>
      <c r="F170" s="207"/>
      <c r="H170" s="207" t="s">
        <v>0</v>
      </c>
      <c r="I170" s="207" t="s">
        <v>82</v>
      </c>
      <c r="J170" s="207"/>
      <c r="K170" s="207"/>
      <c r="L170" s="207"/>
      <c r="N170" s="199" t="s">
        <v>0</v>
      </c>
      <c r="O170" s="201" t="s">
        <v>82</v>
      </c>
      <c r="P170" s="202"/>
      <c r="Q170" s="202"/>
      <c r="R170" s="203"/>
      <c r="T170" s="199" t="s">
        <v>0</v>
      </c>
      <c r="U170" s="201" t="s">
        <v>82</v>
      </c>
      <c r="V170" s="202"/>
      <c r="W170" s="202"/>
      <c r="X170" s="203"/>
    </row>
    <row r="171" spans="2:24" ht="25.5">
      <c r="B171" s="207"/>
      <c r="C171" s="67" t="s">
        <v>83</v>
      </c>
      <c r="D171" s="67" t="s">
        <v>84</v>
      </c>
      <c r="E171" s="67" t="s">
        <v>85</v>
      </c>
      <c r="F171" s="67" t="s">
        <v>86</v>
      </c>
      <c r="H171" s="207"/>
      <c r="I171" s="67" t="s">
        <v>83</v>
      </c>
      <c r="J171" s="67" t="s">
        <v>84</v>
      </c>
      <c r="K171" s="67" t="s">
        <v>85</v>
      </c>
      <c r="L171" s="67" t="s">
        <v>86</v>
      </c>
      <c r="N171" s="200"/>
      <c r="O171" s="67" t="s">
        <v>83</v>
      </c>
      <c r="P171" s="67" t="s">
        <v>84</v>
      </c>
      <c r="Q171" s="67" t="s">
        <v>85</v>
      </c>
      <c r="R171" s="67" t="s">
        <v>86</v>
      </c>
      <c r="T171" s="200"/>
      <c r="U171" s="67" t="s">
        <v>83</v>
      </c>
      <c r="V171" s="67" t="s">
        <v>84</v>
      </c>
      <c r="W171" s="67" t="s">
        <v>85</v>
      </c>
      <c r="X171" s="67" t="s">
        <v>86</v>
      </c>
    </row>
    <row r="172" spans="2:24">
      <c r="B172" s="68" t="s">
        <v>87</v>
      </c>
      <c r="C172" s="69">
        <f t="shared" ref="C172:C183" si="68">F152</f>
        <v>0</v>
      </c>
      <c r="D172" s="69">
        <v>0</v>
      </c>
      <c r="E172" s="69">
        <v>0</v>
      </c>
      <c r="F172" s="69">
        <f>C172+D172-E172</f>
        <v>0</v>
      </c>
      <c r="H172" s="68" t="s">
        <v>87</v>
      </c>
      <c r="I172" s="69">
        <f t="shared" ref="I172:I183" si="69">L152</f>
        <v>2112500</v>
      </c>
      <c r="J172" s="69">
        <v>0</v>
      </c>
      <c r="K172" s="69">
        <v>0</v>
      </c>
      <c r="L172" s="69">
        <f>I172+J172-K172</f>
        <v>2112500</v>
      </c>
      <c r="N172" s="68" t="s">
        <v>87</v>
      </c>
      <c r="O172" s="69">
        <f t="shared" ref="O172:O183" si="70">R152</f>
        <v>0</v>
      </c>
      <c r="P172" s="69">
        <v>0</v>
      </c>
      <c r="Q172" s="69">
        <v>0</v>
      </c>
      <c r="R172" s="69">
        <f>O172+P172-Q172</f>
        <v>0</v>
      </c>
      <c r="T172" s="68" t="s">
        <v>87</v>
      </c>
      <c r="U172" s="69">
        <f t="shared" ref="U172:W183" si="71">(C172+I172+O172)/10^7</f>
        <v>0.21124999999999999</v>
      </c>
      <c r="V172" s="69">
        <f t="shared" si="71"/>
        <v>0</v>
      </c>
      <c r="W172" s="69">
        <f t="shared" si="71"/>
        <v>0</v>
      </c>
      <c r="X172" s="70">
        <f>U172+V172-W172</f>
        <v>0.21124999999999999</v>
      </c>
    </row>
    <row r="173" spans="2:24">
      <c r="B173" s="68" t="s">
        <v>40</v>
      </c>
      <c r="C173" s="69">
        <f t="shared" si="68"/>
        <v>10512000</v>
      </c>
      <c r="D173" s="69">
        <v>0</v>
      </c>
      <c r="E173" s="69">
        <v>0</v>
      </c>
      <c r="F173" s="69">
        <f t="shared" ref="F173:F183" si="72">C173+D173-E173</f>
        <v>10512000</v>
      </c>
      <c r="H173" s="68" t="s">
        <v>40</v>
      </c>
      <c r="I173" s="69">
        <f t="shared" si="69"/>
        <v>34294150</v>
      </c>
      <c r="J173" s="69">
        <v>0</v>
      </c>
      <c r="K173" s="69">
        <v>0</v>
      </c>
      <c r="L173" s="69">
        <f t="shared" ref="L173:L183" si="73">I173+J173-K173</f>
        <v>34294150</v>
      </c>
      <c r="N173" s="68" t="s">
        <v>40</v>
      </c>
      <c r="O173" s="69">
        <f t="shared" si="70"/>
        <v>93860000</v>
      </c>
      <c r="P173" s="69">
        <v>0</v>
      </c>
      <c r="Q173" s="69">
        <v>0</v>
      </c>
      <c r="R173" s="69">
        <f t="shared" ref="R173:R183" si="74">O173+P173-Q173</f>
        <v>93860000</v>
      </c>
      <c r="T173" s="68" t="s">
        <v>40</v>
      </c>
      <c r="U173" s="69">
        <f t="shared" si="71"/>
        <v>13.866614999999999</v>
      </c>
      <c r="V173" s="69">
        <f t="shared" si="71"/>
        <v>0</v>
      </c>
      <c r="W173" s="69">
        <f t="shared" si="71"/>
        <v>0</v>
      </c>
      <c r="X173" s="70">
        <f t="shared" ref="X173:X183" si="75">U173+V173-W173</f>
        <v>13.866614999999999</v>
      </c>
    </row>
    <row r="174" spans="2:24">
      <c r="B174" s="68" t="s">
        <v>88</v>
      </c>
      <c r="C174" s="69">
        <f t="shared" si="68"/>
        <v>0</v>
      </c>
      <c r="D174" s="69">
        <v>0</v>
      </c>
      <c r="E174" s="69">
        <v>0</v>
      </c>
      <c r="F174" s="69">
        <f t="shared" si="72"/>
        <v>0</v>
      </c>
      <c r="H174" s="68" t="s">
        <v>88</v>
      </c>
      <c r="I174" s="69">
        <f t="shared" si="69"/>
        <v>0</v>
      </c>
      <c r="J174" s="69">
        <v>0</v>
      </c>
      <c r="K174" s="69">
        <v>0</v>
      </c>
      <c r="L174" s="69">
        <f t="shared" si="73"/>
        <v>0</v>
      </c>
      <c r="N174" s="68" t="s">
        <v>88</v>
      </c>
      <c r="O174" s="69">
        <f t="shared" si="70"/>
        <v>0</v>
      </c>
      <c r="P174" s="69">
        <v>0</v>
      </c>
      <c r="Q174" s="69">
        <v>0</v>
      </c>
      <c r="R174" s="69">
        <f t="shared" si="74"/>
        <v>0</v>
      </c>
      <c r="T174" s="68" t="s">
        <v>88</v>
      </c>
      <c r="U174" s="69">
        <f t="shared" si="71"/>
        <v>0</v>
      </c>
      <c r="V174" s="69">
        <f t="shared" si="71"/>
        <v>0</v>
      </c>
      <c r="W174" s="69">
        <f t="shared" si="71"/>
        <v>0</v>
      </c>
      <c r="X174" s="70">
        <f t="shared" si="75"/>
        <v>0</v>
      </c>
    </row>
    <row r="175" spans="2:24">
      <c r="B175" s="68" t="s">
        <v>89</v>
      </c>
      <c r="C175" s="69">
        <f t="shared" si="68"/>
        <v>0</v>
      </c>
      <c r="D175" s="69">
        <v>0</v>
      </c>
      <c r="E175" s="69">
        <v>0</v>
      </c>
      <c r="F175" s="69">
        <f t="shared" si="72"/>
        <v>0</v>
      </c>
      <c r="H175" s="68" t="s">
        <v>89</v>
      </c>
      <c r="I175" s="69">
        <f t="shared" si="69"/>
        <v>11330000</v>
      </c>
      <c r="J175" s="69">
        <v>0</v>
      </c>
      <c r="K175" s="69">
        <v>0</v>
      </c>
      <c r="L175" s="69">
        <f t="shared" si="73"/>
        <v>11330000</v>
      </c>
      <c r="N175" s="68" t="s">
        <v>89</v>
      </c>
      <c r="O175" s="69">
        <f t="shared" si="70"/>
        <v>0</v>
      </c>
      <c r="P175" s="69">
        <v>0</v>
      </c>
      <c r="Q175" s="69">
        <v>0</v>
      </c>
      <c r="R175" s="69">
        <f t="shared" si="74"/>
        <v>0</v>
      </c>
      <c r="T175" s="68" t="s">
        <v>89</v>
      </c>
      <c r="U175" s="69">
        <f t="shared" si="71"/>
        <v>1.133</v>
      </c>
      <c r="V175" s="69">
        <f t="shared" si="71"/>
        <v>0</v>
      </c>
      <c r="W175" s="69">
        <f t="shared" si="71"/>
        <v>0</v>
      </c>
      <c r="X175" s="70">
        <f t="shared" si="75"/>
        <v>1.133</v>
      </c>
    </row>
    <row r="176" spans="2:24">
      <c r="B176" s="68" t="s">
        <v>39</v>
      </c>
      <c r="C176" s="69">
        <f t="shared" si="68"/>
        <v>126819000</v>
      </c>
      <c r="D176" s="69">
        <v>0</v>
      </c>
      <c r="E176" s="69">
        <v>0</v>
      </c>
      <c r="F176" s="69">
        <f t="shared" si="72"/>
        <v>126819000</v>
      </c>
      <c r="H176" s="68" t="s">
        <v>39</v>
      </c>
      <c r="I176" s="69">
        <f t="shared" si="69"/>
        <v>497538473</v>
      </c>
      <c r="J176" s="69">
        <v>20108000</v>
      </c>
      <c r="K176" s="69">
        <v>0</v>
      </c>
      <c r="L176" s="69">
        <f t="shared" si="73"/>
        <v>517646473</v>
      </c>
      <c r="N176" s="68" t="s">
        <v>39</v>
      </c>
      <c r="O176" s="69">
        <f t="shared" si="70"/>
        <v>355897000</v>
      </c>
      <c r="P176" s="69">
        <v>0</v>
      </c>
      <c r="Q176" s="69">
        <v>0</v>
      </c>
      <c r="R176" s="69">
        <f t="shared" si="74"/>
        <v>355897000</v>
      </c>
      <c r="T176" s="68" t="s">
        <v>39</v>
      </c>
      <c r="U176" s="69">
        <f t="shared" si="71"/>
        <v>98.025447299999996</v>
      </c>
      <c r="V176" s="69">
        <f t="shared" si="71"/>
        <v>2.0108000000000001</v>
      </c>
      <c r="W176" s="69">
        <f t="shared" si="71"/>
        <v>0</v>
      </c>
      <c r="X176" s="70">
        <f t="shared" si="75"/>
        <v>100.0362473</v>
      </c>
    </row>
    <row r="177" spans="2:24">
      <c r="B177" s="68" t="s">
        <v>90</v>
      </c>
      <c r="C177" s="69">
        <f t="shared" si="68"/>
        <v>332296000</v>
      </c>
      <c r="D177" s="69">
        <v>0</v>
      </c>
      <c r="E177" s="69">
        <v>0</v>
      </c>
      <c r="F177" s="69">
        <f t="shared" si="72"/>
        <v>332296000</v>
      </c>
      <c r="H177" s="68" t="s">
        <v>90</v>
      </c>
      <c r="I177" s="69">
        <f t="shared" si="69"/>
        <v>293592000</v>
      </c>
      <c r="J177" s="69">
        <v>0</v>
      </c>
      <c r="K177" s="69">
        <v>0</v>
      </c>
      <c r="L177" s="69">
        <f t="shared" si="73"/>
        <v>293592000</v>
      </c>
      <c r="N177" s="68" t="s">
        <v>90</v>
      </c>
      <c r="O177" s="69">
        <f t="shared" si="70"/>
        <v>317792000</v>
      </c>
      <c r="P177" s="69">
        <v>0</v>
      </c>
      <c r="Q177" s="69">
        <v>0</v>
      </c>
      <c r="R177" s="69">
        <f t="shared" si="74"/>
        <v>317792000</v>
      </c>
      <c r="T177" s="68" t="s">
        <v>90</v>
      </c>
      <c r="U177" s="69">
        <f t="shared" si="71"/>
        <v>94.367999999999995</v>
      </c>
      <c r="V177" s="69">
        <f t="shared" si="71"/>
        <v>0</v>
      </c>
      <c r="W177" s="69">
        <f t="shared" si="71"/>
        <v>0</v>
      </c>
      <c r="X177" s="70">
        <f t="shared" si="75"/>
        <v>94.367999999999995</v>
      </c>
    </row>
    <row r="178" spans="2:24">
      <c r="B178" s="68" t="s">
        <v>41</v>
      </c>
      <c r="C178" s="69">
        <f t="shared" si="68"/>
        <v>1537000</v>
      </c>
      <c r="D178" s="69">
        <v>0</v>
      </c>
      <c r="E178" s="69">
        <v>0</v>
      </c>
      <c r="F178" s="69">
        <f t="shared" si="72"/>
        <v>1537000</v>
      </c>
      <c r="H178" s="68" t="s">
        <v>41</v>
      </c>
      <c r="I178" s="69">
        <f t="shared" si="69"/>
        <v>1228000</v>
      </c>
      <c r="J178" s="69">
        <v>500000</v>
      </c>
      <c r="K178" s="69">
        <v>0</v>
      </c>
      <c r="L178" s="69">
        <f t="shared" si="73"/>
        <v>1728000</v>
      </c>
      <c r="N178" s="68" t="s">
        <v>41</v>
      </c>
      <c r="O178" s="69">
        <f t="shared" si="70"/>
        <v>0</v>
      </c>
      <c r="P178" s="69">
        <v>1200000</v>
      </c>
      <c r="Q178" s="69">
        <v>0</v>
      </c>
      <c r="R178" s="69">
        <f t="shared" si="74"/>
        <v>1200000</v>
      </c>
      <c r="T178" s="68" t="s">
        <v>41</v>
      </c>
      <c r="U178" s="69">
        <f t="shared" si="71"/>
        <v>0.27650000000000002</v>
      </c>
      <c r="V178" s="69">
        <f t="shared" si="71"/>
        <v>0.17</v>
      </c>
      <c r="W178" s="69">
        <f t="shared" si="71"/>
        <v>0</v>
      </c>
      <c r="X178" s="70">
        <f t="shared" si="75"/>
        <v>0.44650000000000001</v>
      </c>
    </row>
    <row r="179" spans="2:24">
      <c r="B179" s="68" t="s">
        <v>42</v>
      </c>
      <c r="C179" s="69">
        <f t="shared" si="68"/>
        <v>0</v>
      </c>
      <c r="D179" s="69">
        <v>0</v>
      </c>
      <c r="E179" s="69">
        <v>0</v>
      </c>
      <c r="F179" s="69">
        <f t="shared" si="72"/>
        <v>0</v>
      </c>
      <c r="H179" s="68" t="s">
        <v>42</v>
      </c>
      <c r="I179" s="69">
        <f t="shared" si="69"/>
        <v>0</v>
      </c>
      <c r="J179" s="69">
        <v>0</v>
      </c>
      <c r="K179" s="69">
        <v>0</v>
      </c>
      <c r="L179" s="69">
        <f t="shared" si="73"/>
        <v>0</v>
      </c>
      <c r="N179" s="68" t="s">
        <v>42</v>
      </c>
      <c r="O179" s="69">
        <f t="shared" si="70"/>
        <v>0</v>
      </c>
      <c r="P179" s="69">
        <v>100000</v>
      </c>
      <c r="Q179" s="69">
        <v>0</v>
      </c>
      <c r="R179" s="69">
        <f t="shared" si="74"/>
        <v>100000</v>
      </c>
      <c r="T179" s="68" t="s">
        <v>42</v>
      </c>
      <c r="U179" s="69">
        <f t="shared" si="71"/>
        <v>0</v>
      </c>
      <c r="V179" s="69">
        <f t="shared" si="71"/>
        <v>0.01</v>
      </c>
      <c r="W179" s="69">
        <f t="shared" si="71"/>
        <v>0</v>
      </c>
      <c r="X179" s="70">
        <f t="shared" si="75"/>
        <v>0.01</v>
      </c>
    </row>
    <row r="180" spans="2:24">
      <c r="B180" s="68" t="s">
        <v>91</v>
      </c>
      <c r="C180" s="69">
        <f t="shared" si="68"/>
        <v>0</v>
      </c>
      <c r="D180" s="69">
        <v>0</v>
      </c>
      <c r="E180" s="69">
        <v>0</v>
      </c>
      <c r="F180" s="69">
        <f t="shared" si="72"/>
        <v>0</v>
      </c>
      <c r="H180" s="68" t="s">
        <v>91</v>
      </c>
      <c r="I180" s="69">
        <f t="shared" si="69"/>
        <v>0</v>
      </c>
      <c r="J180" s="69">
        <v>0</v>
      </c>
      <c r="K180" s="69">
        <v>0</v>
      </c>
      <c r="L180" s="69">
        <f t="shared" si="73"/>
        <v>0</v>
      </c>
      <c r="N180" s="68" t="s">
        <v>91</v>
      </c>
      <c r="O180" s="69">
        <f t="shared" si="70"/>
        <v>0</v>
      </c>
      <c r="P180" s="69">
        <v>100000</v>
      </c>
      <c r="Q180" s="69">
        <v>0</v>
      </c>
      <c r="R180" s="69">
        <f t="shared" si="74"/>
        <v>100000</v>
      </c>
      <c r="T180" s="68" t="s">
        <v>91</v>
      </c>
      <c r="U180" s="69">
        <f t="shared" si="71"/>
        <v>0</v>
      </c>
      <c r="V180" s="69">
        <f t="shared" si="71"/>
        <v>0.01</v>
      </c>
      <c r="W180" s="69">
        <f t="shared" si="71"/>
        <v>0</v>
      </c>
      <c r="X180" s="70">
        <f t="shared" si="75"/>
        <v>0.01</v>
      </c>
    </row>
    <row r="181" spans="2:24" ht="25.5">
      <c r="B181" s="71" t="s">
        <v>92</v>
      </c>
      <c r="C181" s="69">
        <f t="shared" si="68"/>
        <v>0</v>
      </c>
      <c r="D181" s="69">
        <v>0</v>
      </c>
      <c r="E181" s="69">
        <v>0</v>
      </c>
      <c r="F181" s="69">
        <f t="shared" si="72"/>
        <v>0</v>
      </c>
      <c r="H181" s="71" t="s">
        <v>92</v>
      </c>
      <c r="I181" s="69">
        <f t="shared" si="69"/>
        <v>0</v>
      </c>
      <c r="J181" s="69">
        <v>0</v>
      </c>
      <c r="K181" s="69">
        <v>0</v>
      </c>
      <c r="L181" s="69">
        <f t="shared" si="73"/>
        <v>0</v>
      </c>
      <c r="N181" s="71" t="s">
        <v>92</v>
      </c>
      <c r="O181" s="69">
        <f t="shared" si="70"/>
        <v>0</v>
      </c>
      <c r="P181" s="69">
        <v>0</v>
      </c>
      <c r="Q181" s="69">
        <v>0</v>
      </c>
      <c r="R181" s="69">
        <f t="shared" si="74"/>
        <v>0</v>
      </c>
      <c r="T181" s="71" t="s">
        <v>92</v>
      </c>
      <c r="U181" s="69">
        <f t="shared" si="71"/>
        <v>0</v>
      </c>
      <c r="V181" s="69">
        <f t="shared" si="71"/>
        <v>0</v>
      </c>
      <c r="W181" s="69">
        <f t="shared" si="71"/>
        <v>0</v>
      </c>
      <c r="X181" s="70">
        <f t="shared" si="75"/>
        <v>0</v>
      </c>
    </row>
    <row r="182" spans="2:24">
      <c r="B182" s="68" t="s">
        <v>93</v>
      </c>
      <c r="C182" s="69">
        <f t="shared" si="68"/>
        <v>0</v>
      </c>
      <c r="D182" s="69">
        <v>0</v>
      </c>
      <c r="E182" s="69">
        <v>0</v>
      </c>
      <c r="F182" s="69">
        <f t="shared" si="72"/>
        <v>0</v>
      </c>
      <c r="H182" s="68" t="s">
        <v>93</v>
      </c>
      <c r="I182" s="69">
        <f t="shared" si="69"/>
        <v>0</v>
      </c>
      <c r="J182" s="69">
        <v>0</v>
      </c>
      <c r="K182" s="69">
        <v>0</v>
      </c>
      <c r="L182" s="69">
        <f t="shared" si="73"/>
        <v>0</v>
      </c>
      <c r="N182" s="68" t="s">
        <v>93</v>
      </c>
      <c r="O182" s="69">
        <f t="shared" si="70"/>
        <v>0</v>
      </c>
      <c r="P182" s="69">
        <v>400000</v>
      </c>
      <c r="Q182" s="69">
        <v>0</v>
      </c>
      <c r="R182" s="69">
        <f t="shared" si="74"/>
        <v>400000</v>
      </c>
      <c r="T182" s="68" t="s">
        <v>93</v>
      </c>
      <c r="U182" s="69">
        <f t="shared" si="71"/>
        <v>0</v>
      </c>
      <c r="V182" s="69">
        <f t="shared" si="71"/>
        <v>0.04</v>
      </c>
      <c r="W182" s="69">
        <f t="shared" si="71"/>
        <v>0</v>
      </c>
      <c r="X182" s="70">
        <f t="shared" si="75"/>
        <v>0.04</v>
      </c>
    </row>
    <row r="183" spans="2:24">
      <c r="B183" s="68" t="s">
        <v>94</v>
      </c>
      <c r="C183" s="69">
        <f t="shared" si="68"/>
        <v>0</v>
      </c>
      <c r="D183" s="69">
        <v>0</v>
      </c>
      <c r="E183" s="69">
        <v>0</v>
      </c>
      <c r="F183" s="69">
        <f t="shared" si="72"/>
        <v>0</v>
      </c>
      <c r="H183" s="68" t="s">
        <v>94</v>
      </c>
      <c r="I183" s="69">
        <f t="shared" si="69"/>
        <v>0</v>
      </c>
      <c r="J183" s="69">
        <v>0</v>
      </c>
      <c r="K183" s="69">
        <v>0</v>
      </c>
      <c r="L183" s="69">
        <f t="shared" si="73"/>
        <v>0</v>
      </c>
      <c r="N183" s="68" t="s">
        <v>94</v>
      </c>
      <c r="O183" s="69">
        <f t="shared" si="70"/>
        <v>0</v>
      </c>
      <c r="P183" s="69">
        <v>0</v>
      </c>
      <c r="Q183" s="69">
        <v>0</v>
      </c>
      <c r="R183" s="69">
        <f t="shared" si="74"/>
        <v>0</v>
      </c>
      <c r="T183" s="68" t="s">
        <v>94</v>
      </c>
      <c r="U183" s="69">
        <f t="shared" si="71"/>
        <v>0</v>
      </c>
      <c r="V183" s="69">
        <f t="shared" si="71"/>
        <v>0</v>
      </c>
      <c r="W183" s="69">
        <f t="shared" si="71"/>
        <v>0</v>
      </c>
      <c r="X183" s="70">
        <f t="shared" si="75"/>
        <v>0</v>
      </c>
    </row>
    <row r="184" spans="2:24">
      <c r="B184" s="68"/>
      <c r="C184" s="69"/>
      <c r="D184" s="69"/>
      <c r="E184" s="69"/>
      <c r="F184" s="69"/>
      <c r="H184" s="68"/>
      <c r="I184" s="69"/>
      <c r="J184" s="69"/>
      <c r="K184" s="69"/>
      <c r="L184" s="69"/>
      <c r="N184" s="68"/>
      <c r="O184" s="69"/>
      <c r="P184" s="69"/>
      <c r="Q184" s="69"/>
      <c r="R184" s="69"/>
      <c r="T184" s="68"/>
      <c r="U184" s="70"/>
      <c r="V184" s="70"/>
      <c r="W184" s="70"/>
      <c r="X184" s="70"/>
    </row>
    <row r="185" spans="2:24">
      <c r="B185" s="72" t="s">
        <v>5</v>
      </c>
      <c r="C185" s="70">
        <f>SUM(C172:C183)</f>
        <v>471164000</v>
      </c>
      <c r="D185" s="70">
        <f>SUM(D172:D183)</f>
        <v>0</v>
      </c>
      <c r="E185" s="70">
        <f>SUM(E172:E183)</f>
        <v>0</v>
      </c>
      <c r="F185" s="70">
        <f>SUM(F172:F183)</f>
        <v>471164000</v>
      </c>
      <c r="H185" s="72" t="s">
        <v>5</v>
      </c>
      <c r="I185" s="70">
        <f>SUM(I172:I183)</f>
        <v>840095123</v>
      </c>
      <c r="J185" s="70">
        <f>SUM(J172:J183)</f>
        <v>20608000</v>
      </c>
      <c r="K185" s="70">
        <f>SUM(K172:K183)</f>
        <v>0</v>
      </c>
      <c r="L185" s="70">
        <f>SUM(L172:L183)</f>
        <v>860703123</v>
      </c>
      <c r="N185" s="72" t="s">
        <v>5</v>
      </c>
      <c r="O185" s="70">
        <f>SUM(O172:O183)</f>
        <v>767549000</v>
      </c>
      <c r="P185" s="70">
        <f>SUM(P172:P183)</f>
        <v>1800000</v>
      </c>
      <c r="Q185" s="70">
        <f>SUM(Q172:Q183)</f>
        <v>0</v>
      </c>
      <c r="R185" s="70">
        <f>SUM(R172:R183)</f>
        <v>769349000</v>
      </c>
      <c r="T185" s="72" t="s">
        <v>5</v>
      </c>
      <c r="U185" s="70">
        <f>SUM(U172:U183)</f>
        <v>207.8808123</v>
      </c>
      <c r="V185" s="70">
        <f>SUM(V172:V183)</f>
        <v>2.2407999999999997</v>
      </c>
      <c r="W185" s="70">
        <f>SUM(W172:W183)</f>
        <v>0</v>
      </c>
      <c r="X185" s="70">
        <f>SUM(X172:X183)</f>
        <v>210.12161229999995</v>
      </c>
    </row>
    <row r="187" spans="2:24">
      <c r="B187" s="204" t="s">
        <v>131</v>
      </c>
      <c r="C187" s="205"/>
      <c r="D187" s="205"/>
      <c r="E187" s="205"/>
      <c r="F187" s="206"/>
      <c r="H187" s="204" t="s">
        <v>131</v>
      </c>
      <c r="I187" s="205"/>
      <c r="J187" s="205"/>
      <c r="K187" s="205"/>
      <c r="L187" s="206"/>
      <c r="N187" s="204" t="s">
        <v>131</v>
      </c>
      <c r="O187" s="205"/>
      <c r="P187" s="205"/>
      <c r="Q187" s="205"/>
      <c r="R187" s="206"/>
      <c r="T187" s="204" t="str">
        <f>N187</f>
        <v>FY 2014-15</v>
      </c>
      <c r="U187" s="205"/>
      <c r="V187" s="205"/>
      <c r="W187" s="205"/>
      <c r="X187" s="206"/>
    </row>
    <row r="188" spans="2:24">
      <c r="B188" s="207" t="s">
        <v>0</v>
      </c>
      <c r="C188" s="207" t="s">
        <v>82</v>
      </c>
      <c r="D188" s="207"/>
      <c r="E188" s="207"/>
      <c r="F188" s="207"/>
      <c r="H188" s="207" t="s">
        <v>0</v>
      </c>
      <c r="I188" s="207" t="s">
        <v>82</v>
      </c>
      <c r="J188" s="207"/>
      <c r="K188" s="207"/>
      <c r="L188" s="207"/>
      <c r="N188" s="199" t="s">
        <v>0</v>
      </c>
      <c r="O188" s="201" t="s">
        <v>82</v>
      </c>
      <c r="P188" s="202"/>
      <c r="Q188" s="202"/>
      <c r="R188" s="203"/>
      <c r="T188" s="199" t="s">
        <v>0</v>
      </c>
      <c r="U188" s="201" t="s">
        <v>82</v>
      </c>
      <c r="V188" s="202"/>
      <c r="W188" s="202"/>
      <c r="X188" s="203"/>
    </row>
    <row r="189" spans="2:24" ht="25.5">
      <c r="B189" s="207"/>
      <c r="C189" s="67" t="s">
        <v>83</v>
      </c>
      <c r="D189" s="67" t="s">
        <v>84</v>
      </c>
      <c r="E189" s="67" t="s">
        <v>85</v>
      </c>
      <c r="F189" s="67" t="s">
        <v>86</v>
      </c>
      <c r="H189" s="207"/>
      <c r="I189" s="67" t="s">
        <v>83</v>
      </c>
      <c r="J189" s="67" t="s">
        <v>84</v>
      </c>
      <c r="K189" s="67" t="s">
        <v>85</v>
      </c>
      <c r="L189" s="67" t="s">
        <v>86</v>
      </c>
      <c r="N189" s="200"/>
      <c r="O189" s="67" t="s">
        <v>83</v>
      </c>
      <c r="P189" s="67" t="s">
        <v>84</v>
      </c>
      <c r="Q189" s="67" t="s">
        <v>85</v>
      </c>
      <c r="R189" s="67" t="s">
        <v>86</v>
      </c>
      <c r="T189" s="200"/>
      <c r="U189" s="67" t="s">
        <v>83</v>
      </c>
      <c r="V189" s="67" t="s">
        <v>84</v>
      </c>
      <c r="W189" s="67" t="s">
        <v>85</v>
      </c>
      <c r="X189" s="67" t="s">
        <v>86</v>
      </c>
    </row>
    <row r="190" spans="2:24">
      <c r="B190" s="68" t="s">
        <v>87</v>
      </c>
      <c r="C190" s="69">
        <f t="shared" ref="C190:C201" si="76">F172</f>
        <v>0</v>
      </c>
      <c r="D190" s="69">
        <v>0</v>
      </c>
      <c r="E190" s="69">
        <v>0</v>
      </c>
      <c r="F190" s="69">
        <f>C190+D190-E190</f>
        <v>0</v>
      </c>
      <c r="H190" s="68" t="s">
        <v>87</v>
      </c>
      <c r="I190" s="69">
        <f t="shared" ref="I190:I201" si="77">L172</f>
        <v>2112500</v>
      </c>
      <c r="J190" s="69">
        <v>0</v>
      </c>
      <c r="K190" s="69">
        <v>0</v>
      </c>
      <c r="L190" s="69">
        <f>I190+J190-K190</f>
        <v>2112500</v>
      </c>
      <c r="N190" s="68" t="s">
        <v>87</v>
      </c>
      <c r="O190" s="69">
        <f t="shared" ref="O190:O201" si="78">R172</f>
        <v>0</v>
      </c>
      <c r="P190" s="69">
        <v>0</v>
      </c>
      <c r="Q190" s="69">
        <v>0</v>
      </c>
      <c r="R190" s="69">
        <f>O190+P190-Q190</f>
        <v>0</v>
      </c>
      <c r="T190" s="68" t="s">
        <v>87</v>
      </c>
      <c r="U190" s="69">
        <f t="shared" ref="U190:W201" si="79">(C190+I190+O190)/10^7</f>
        <v>0.21124999999999999</v>
      </c>
      <c r="V190" s="69">
        <f t="shared" si="79"/>
        <v>0</v>
      </c>
      <c r="W190" s="69">
        <f t="shared" si="79"/>
        <v>0</v>
      </c>
      <c r="X190" s="70">
        <f>U190+V190-W190</f>
        <v>0.21124999999999999</v>
      </c>
    </row>
    <row r="191" spans="2:24">
      <c r="B191" s="68" t="s">
        <v>40</v>
      </c>
      <c r="C191" s="69">
        <f t="shared" si="76"/>
        <v>10512000</v>
      </c>
      <c r="D191" s="69">
        <v>0</v>
      </c>
      <c r="E191" s="69">
        <v>0</v>
      </c>
      <c r="F191" s="69">
        <f t="shared" ref="F191:F201" si="80">C191+D191-E191</f>
        <v>10512000</v>
      </c>
      <c r="H191" s="68" t="s">
        <v>40</v>
      </c>
      <c r="I191" s="69">
        <f t="shared" si="77"/>
        <v>34294150</v>
      </c>
      <c r="J191" s="69">
        <v>0</v>
      </c>
      <c r="K191" s="69">
        <v>0</v>
      </c>
      <c r="L191" s="69">
        <f t="shared" ref="L191:L201" si="81">I191+J191-K191</f>
        <v>34294150</v>
      </c>
      <c r="N191" s="68" t="s">
        <v>40</v>
      </c>
      <c r="O191" s="69">
        <f t="shared" si="78"/>
        <v>93860000</v>
      </c>
      <c r="P191" s="69">
        <v>0</v>
      </c>
      <c r="Q191" s="69">
        <v>0</v>
      </c>
      <c r="R191" s="69">
        <f t="shared" ref="R191:R201" si="82">O191+P191-Q191</f>
        <v>93860000</v>
      </c>
      <c r="T191" s="68" t="s">
        <v>40</v>
      </c>
      <c r="U191" s="69">
        <f t="shared" si="79"/>
        <v>13.866614999999999</v>
      </c>
      <c r="V191" s="69">
        <f t="shared" si="79"/>
        <v>0</v>
      </c>
      <c r="W191" s="69">
        <f t="shared" si="79"/>
        <v>0</v>
      </c>
      <c r="X191" s="70">
        <f t="shared" ref="X191:X201" si="83">U191+V191-W191</f>
        <v>13.866614999999999</v>
      </c>
    </row>
    <row r="192" spans="2:24">
      <c r="B192" s="68" t="s">
        <v>88</v>
      </c>
      <c r="C192" s="69">
        <f t="shared" si="76"/>
        <v>0</v>
      </c>
      <c r="D192" s="69">
        <v>0</v>
      </c>
      <c r="E192" s="69">
        <v>0</v>
      </c>
      <c r="F192" s="69">
        <f t="shared" si="80"/>
        <v>0</v>
      </c>
      <c r="H192" s="68" t="s">
        <v>88</v>
      </c>
      <c r="I192" s="69">
        <f t="shared" si="77"/>
        <v>0</v>
      </c>
      <c r="J192" s="69">
        <v>0</v>
      </c>
      <c r="K192" s="69">
        <v>0</v>
      </c>
      <c r="L192" s="69">
        <f t="shared" si="81"/>
        <v>0</v>
      </c>
      <c r="N192" s="68" t="s">
        <v>88</v>
      </c>
      <c r="O192" s="69">
        <f t="shared" si="78"/>
        <v>0</v>
      </c>
      <c r="P192" s="69">
        <v>0</v>
      </c>
      <c r="Q192" s="69">
        <v>0</v>
      </c>
      <c r="R192" s="69">
        <f t="shared" si="82"/>
        <v>0</v>
      </c>
      <c r="T192" s="68" t="s">
        <v>88</v>
      </c>
      <c r="U192" s="69">
        <f t="shared" si="79"/>
        <v>0</v>
      </c>
      <c r="V192" s="69">
        <f t="shared" si="79"/>
        <v>0</v>
      </c>
      <c r="W192" s="69">
        <f t="shared" si="79"/>
        <v>0</v>
      </c>
      <c r="X192" s="70">
        <f t="shared" si="83"/>
        <v>0</v>
      </c>
    </row>
    <row r="193" spans="2:24">
      <c r="B193" s="68" t="s">
        <v>89</v>
      </c>
      <c r="C193" s="69">
        <f t="shared" si="76"/>
        <v>0</v>
      </c>
      <c r="D193" s="69">
        <v>0</v>
      </c>
      <c r="E193" s="69">
        <v>0</v>
      </c>
      <c r="F193" s="69">
        <f t="shared" si="80"/>
        <v>0</v>
      </c>
      <c r="H193" s="68" t="s">
        <v>89</v>
      </c>
      <c r="I193" s="69">
        <f t="shared" si="77"/>
        <v>11330000</v>
      </c>
      <c r="J193" s="69">
        <v>0</v>
      </c>
      <c r="K193" s="69">
        <v>0</v>
      </c>
      <c r="L193" s="69">
        <f t="shared" si="81"/>
        <v>11330000</v>
      </c>
      <c r="N193" s="68" t="s">
        <v>89</v>
      </c>
      <c r="O193" s="69">
        <f t="shared" si="78"/>
        <v>0</v>
      </c>
      <c r="P193" s="69">
        <v>0</v>
      </c>
      <c r="Q193" s="69">
        <v>0</v>
      </c>
      <c r="R193" s="69">
        <f t="shared" si="82"/>
        <v>0</v>
      </c>
      <c r="T193" s="68" t="s">
        <v>89</v>
      </c>
      <c r="U193" s="69">
        <f t="shared" si="79"/>
        <v>1.133</v>
      </c>
      <c r="V193" s="69">
        <f t="shared" si="79"/>
        <v>0</v>
      </c>
      <c r="W193" s="69">
        <f t="shared" si="79"/>
        <v>0</v>
      </c>
      <c r="X193" s="70">
        <f t="shared" si="83"/>
        <v>1.133</v>
      </c>
    </row>
    <row r="194" spans="2:24">
      <c r="B194" s="68" t="s">
        <v>39</v>
      </c>
      <c r="C194" s="69">
        <f t="shared" si="76"/>
        <v>126819000</v>
      </c>
      <c r="D194" s="69">
        <v>0</v>
      </c>
      <c r="E194" s="69">
        <v>0</v>
      </c>
      <c r="F194" s="69">
        <f t="shared" si="80"/>
        <v>126819000</v>
      </c>
      <c r="H194" s="68" t="s">
        <v>39</v>
      </c>
      <c r="I194" s="69">
        <f t="shared" si="77"/>
        <v>517646473</v>
      </c>
      <c r="J194" s="69">
        <v>0</v>
      </c>
      <c r="K194" s="69">
        <v>0</v>
      </c>
      <c r="L194" s="69">
        <f t="shared" si="81"/>
        <v>517646473</v>
      </c>
      <c r="N194" s="68" t="s">
        <v>39</v>
      </c>
      <c r="O194" s="69">
        <f t="shared" si="78"/>
        <v>355897000</v>
      </c>
      <c r="P194" s="69">
        <v>976000</v>
      </c>
      <c r="Q194" s="69">
        <v>0</v>
      </c>
      <c r="R194" s="69">
        <f t="shared" si="82"/>
        <v>356873000</v>
      </c>
      <c r="T194" s="68" t="s">
        <v>39</v>
      </c>
      <c r="U194" s="69">
        <f t="shared" si="79"/>
        <v>100.0362473</v>
      </c>
      <c r="V194" s="69">
        <f t="shared" si="79"/>
        <v>9.7600000000000006E-2</v>
      </c>
      <c r="W194" s="69">
        <f t="shared" si="79"/>
        <v>0</v>
      </c>
      <c r="X194" s="70">
        <f t="shared" si="83"/>
        <v>100.1338473</v>
      </c>
    </row>
    <row r="195" spans="2:24">
      <c r="B195" s="68" t="s">
        <v>90</v>
      </c>
      <c r="C195" s="69">
        <f t="shared" si="76"/>
        <v>332296000</v>
      </c>
      <c r="D195" s="69">
        <v>0</v>
      </c>
      <c r="E195" s="69">
        <v>0</v>
      </c>
      <c r="F195" s="69">
        <f t="shared" si="80"/>
        <v>332296000</v>
      </c>
      <c r="H195" s="68" t="s">
        <v>90</v>
      </c>
      <c r="I195" s="69">
        <f t="shared" si="77"/>
        <v>293592000</v>
      </c>
      <c r="J195" s="69">
        <v>0</v>
      </c>
      <c r="K195" s="69">
        <v>0</v>
      </c>
      <c r="L195" s="69">
        <f t="shared" si="81"/>
        <v>293592000</v>
      </c>
      <c r="N195" s="68" t="s">
        <v>90</v>
      </c>
      <c r="O195" s="69">
        <f t="shared" si="78"/>
        <v>317792000</v>
      </c>
      <c r="P195" s="69">
        <v>0</v>
      </c>
      <c r="Q195" s="69">
        <v>0</v>
      </c>
      <c r="R195" s="69">
        <f t="shared" si="82"/>
        <v>317792000</v>
      </c>
      <c r="T195" s="68" t="s">
        <v>90</v>
      </c>
      <c r="U195" s="69">
        <f t="shared" si="79"/>
        <v>94.367999999999995</v>
      </c>
      <c r="V195" s="69">
        <f t="shared" si="79"/>
        <v>0</v>
      </c>
      <c r="W195" s="69">
        <f t="shared" si="79"/>
        <v>0</v>
      </c>
      <c r="X195" s="70">
        <f t="shared" si="83"/>
        <v>94.367999999999995</v>
      </c>
    </row>
    <row r="196" spans="2:24">
      <c r="B196" s="68" t="s">
        <v>41</v>
      </c>
      <c r="C196" s="69">
        <f t="shared" si="76"/>
        <v>1537000</v>
      </c>
      <c r="D196" s="69">
        <v>0</v>
      </c>
      <c r="E196" s="69">
        <v>0</v>
      </c>
      <c r="F196" s="69">
        <f t="shared" si="80"/>
        <v>1537000</v>
      </c>
      <c r="H196" s="68" t="s">
        <v>41</v>
      </c>
      <c r="I196" s="69">
        <f t="shared" si="77"/>
        <v>1728000</v>
      </c>
      <c r="J196" s="69">
        <v>1324000</v>
      </c>
      <c r="K196" s="69">
        <v>0</v>
      </c>
      <c r="L196" s="69">
        <f t="shared" si="81"/>
        <v>3052000</v>
      </c>
      <c r="N196" s="68" t="s">
        <v>41</v>
      </c>
      <c r="O196" s="69">
        <f t="shared" si="78"/>
        <v>1200000</v>
      </c>
      <c r="P196" s="69">
        <v>1218000</v>
      </c>
      <c r="Q196" s="69">
        <v>0</v>
      </c>
      <c r="R196" s="69">
        <f t="shared" si="82"/>
        <v>2418000</v>
      </c>
      <c r="T196" s="68" t="s">
        <v>41</v>
      </c>
      <c r="U196" s="69">
        <f t="shared" si="79"/>
        <v>0.44650000000000001</v>
      </c>
      <c r="V196" s="69">
        <f t="shared" si="79"/>
        <v>0.25419999999999998</v>
      </c>
      <c r="W196" s="69">
        <f t="shared" si="79"/>
        <v>0</v>
      </c>
      <c r="X196" s="70">
        <f t="shared" si="83"/>
        <v>0.70069999999999999</v>
      </c>
    </row>
    <row r="197" spans="2:24">
      <c r="B197" s="68" t="s">
        <v>42</v>
      </c>
      <c r="C197" s="69">
        <f t="shared" si="76"/>
        <v>0</v>
      </c>
      <c r="D197" s="69">
        <v>0</v>
      </c>
      <c r="E197" s="69">
        <v>0</v>
      </c>
      <c r="F197" s="69">
        <f t="shared" si="80"/>
        <v>0</v>
      </c>
      <c r="H197" s="68" t="s">
        <v>42</v>
      </c>
      <c r="I197" s="69">
        <f t="shared" si="77"/>
        <v>0</v>
      </c>
      <c r="J197" s="69">
        <v>0</v>
      </c>
      <c r="K197" s="69">
        <v>0</v>
      </c>
      <c r="L197" s="69">
        <f t="shared" si="81"/>
        <v>0</v>
      </c>
      <c r="N197" s="68" t="s">
        <v>42</v>
      </c>
      <c r="O197" s="69">
        <f t="shared" si="78"/>
        <v>100000</v>
      </c>
      <c r="P197" s="69">
        <v>0</v>
      </c>
      <c r="Q197" s="69">
        <v>0</v>
      </c>
      <c r="R197" s="69">
        <f t="shared" si="82"/>
        <v>100000</v>
      </c>
      <c r="T197" s="68" t="s">
        <v>42</v>
      </c>
      <c r="U197" s="69">
        <f t="shared" si="79"/>
        <v>0.01</v>
      </c>
      <c r="V197" s="69">
        <f t="shared" si="79"/>
        <v>0</v>
      </c>
      <c r="W197" s="69">
        <f t="shared" si="79"/>
        <v>0</v>
      </c>
      <c r="X197" s="70">
        <f t="shared" si="83"/>
        <v>0.01</v>
      </c>
    </row>
    <row r="198" spans="2:24">
      <c r="B198" s="68" t="s">
        <v>91</v>
      </c>
      <c r="C198" s="69">
        <f t="shared" si="76"/>
        <v>0</v>
      </c>
      <c r="D198" s="69">
        <v>0</v>
      </c>
      <c r="E198" s="69">
        <v>0</v>
      </c>
      <c r="F198" s="69">
        <f t="shared" si="80"/>
        <v>0</v>
      </c>
      <c r="H198" s="68" t="s">
        <v>91</v>
      </c>
      <c r="I198" s="69">
        <f t="shared" si="77"/>
        <v>0</v>
      </c>
      <c r="J198" s="69">
        <v>0</v>
      </c>
      <c r="K198" s="69">
        <v>0</v>
      </c>
      <c r="L198" s="69">
        <f t="shared" si="81"/>
        <v>0</v>
      </c>
      <c r="N198" s="68" t="s">
        <v>91</v>
      </c>
      <c r="O198" s="69">
        <f t="shared" si="78"/>
        <v>100000</v>
      </c>
      <c r="P198" s="69">
        <v>0</v>
      </c>
      <c r="Q198" s="69">
        <v>0</v>
      </c>
      <c r="R198" s="69">
        <f t="shared" si="82"/>
        <v>100000</v>
      </c>
      <c r="T198" s="68" t="s">
        <v>91</v>
      </c>
      <c r="U198" s="69">
        <f t="shared" si="79"/>
        <v>0.01</v>
      </c>
      <c r="V198" s="69">
        <f t="shared" si="79"/>
        <v>0</v>
      </c>
      <c r="W198" s="69">
        <f t="shared" si="79"/>
        <v>0</v>
      </c>
      <c r="X198" s="70">
        <f t="shared" si="83"/>
        <v>0.01</v>
      </c>
    </row>
    <row r="199" spans="2:24" ht="25.5">
      <c r="B199" s="71" t="s">
        <v>92</v>
      </c>
      <c r="C199" s="69">
        <f t="shared" si="76"/>
        <v>0</v>
      </c>
      <c r="D199" s="69">
        <v>0</v>
      </c>
      <c r="E199" s="69">
        <v>0</v>
      </c>
      <c r="F199" s="69">
        <f t="shared" si="80"/>
        <v>0</v>
      </c>
      <c r="H199" s="71" t="s">
        <v>92</v>
      </c>
      <c r="I199" s="69">
        <f t="shared" si="77"/>
        <v>0</v>
      </c>
      <c r="J199" s="69">
        <v>0</v>
      </c>
      <c r="K199" s="69">
        <v>0</v>
      </c>
      <c r="L199" s="69">
        <f t="shared" si="81"/>
        <v>0</v>
      </c>
      <c r="N199" s="71" t="s">
        <v>92</v>
      </c>
      <c r="O199" s="69">
        <f t="shared" si="78"/>
        <v>0</v>
      </c>
      <c r="P199" s="69">
        <v>0</v>
      </c>
      <c r="Q199" s="69">
        <v>0</v>
      </c>
      <c r="R199" s="69">
        <f t="shared" si="82"/>
        <v>0</v>
      </c>
      <c r="T199" s="71" t="s">
        <v>92</v>
      </c>
      <c r="U199" s="69">
        <f t="shared" si="79"/>
        <v>0</v>
      </c>
      <c r="V199" s="69">
        <f t="shared" si="79"/>
        <v>0</v>
      </c>
      <c r="W199" s="69">
        <f t="shared" si="79"/>
        <v>0</v>
      </c>
      <c r="X199" s="70">
        <f t="shared" si="83"/>
        <v>0</v>
      </c>
    </row>
    <row r="200" spans="2:24">
      <c r="B200" s="68" t="s">
        <v>93</v>
      </c>
      <c r="C200" s="69">
        <f t="shared" si="76"/>
        <v>0</v>
      </c>
      <c r="D200" s="69">
        <v>0</v>
      </c>
      <c r="E200" s="69">
        <v>0</v>
      </c>
      <c r="F200" s="69">
        <f t="shared" si="80"/>
        <v>0</v>
      </c>
      <c r="H200" s="68" t="s">
        <v>93</v>
      </c>
      <c r="I200" s="69">
        <f t="shared" si="77"/>
        <v>0</v>
      </c>
      <c r="J200" s="69">
        <v>0</v>
      </c>
      <c r="K200" s="69">
        <v>0</v>
      </c>
      <c r="L200" s="69">
        <f t="shared" si="81"/>
        <v>0</v>
      </c>
      <c r="N200" s="68" t="s">
        <v>93</v>
      </c>
      <c r="O200" s="69">
        <f t="shared" si="78"/>
        <v>400000</v>
      </c>
      <c r="P200" s="69">
        <v>0</v>
      </c>
      <c r="Q200" s="69">
        <v>0</v>
      </c>
      <c r="R200" s="69">
        <f t="shared" si="82"/>
        <v>400000</v>
      </c>
      <c r="T200" s="68" t="s">
        <v>93</v>
      </c>
      <c r="U200" s="69">
        <f t="shared" si="79"/>
        <v>0.04</v>
      </c>
      <c r="V200" s="69">
        <f t="shared" si="79"/>
        <v>0</v>
      </c>
      <c r="W200" s="69">
        <f t="shared" si="79"/>
        <v>0</v>
      </c>
      <c r="X200" s="70">
        <f t="shared" si="83"/>
        <v>0.04</v>
      </c>
    </row>
    <row r="201" spans="2:24">
      <c r="B201" s="68" t="s">
        <v>94</v>
      </c>
      <c r="C201" s="69">
        <f t="shared" si="76"/>
        <v>0</v>
      </c>
      <c r="D201" s="69">
        <v>0</v>
      </c>
      <c r="E201" s="69">
        <v>0</v>
      </c>
      <c r="F201" s="69">
        <f t="shared" si="80"/>
        <v>0</v>
      </c>
      <c r="H201" s="68" t="s">
        <v>94</v>
      </c>
      <c r="I201" s="69">
        <f t="shared" si="77"/>
        <v>0</v>
      </c>
      <c r="J201" s="69">
        <v>0</v>
      </c>
      <c r="K201" s="69">
        <v>0</v>
      </c>
      <c r="L201" s="69">
        <f t="shared" si="81"/>
        <v>0</v>
      </c>
      <c r="N201" s="68" t="s">
        <v>94</v>
      </c>
      <c r="O201" s="69">
        <f t="shared" si="78"/>
        <v>0</v>
      </c>
      <c r="P201" s="69">
        <v>0</v>
      </c>
      <c r="Q201" s="69">
        <v>0</v>
      </c>
      <c r="R201" s="69">
        <f t="shared" si="82"/>
        <v>0</v>
      </c>
      <c r="T201" s="68" t="s">
        <v>94</v>
      </c>
      <c r="U201" s="69">
        <f t="shared" si="79"/>
        <v>0</v>
      </c>
      <c r="V201" s="69">
        <f t="shared" si="79"/>
        <v>0</v>
      </c>
      <c r="W201" s="69">
        <f t="shared" si="79"/>
        <v>0</v>
      </c>
      <c r="X201" s="70">
        <f t="shared" si="83"/>
        <v>0</v>
      </c>
    </row>
    <row r="202" spans="2:24">
      <c r="B202" s="68"/>
      <c r="C202" s="69"/>
      <c r="D202" s="69"/>
      <c r="E202" s="69"/>
      <c r="F202" s="69"/>
      <c r="H202" s="68"/>
      <c r="I202" s="69"/>
      <c r="J202" s="69"/>
      <c r="K202" s="69"/>
      <c r="L202" s="69"/>
      <c r="N202" s="68"/>
      <c r="O202" s="69"/>
      <c r="P202" s="69"/>
      <c r="Q202" s="69"/>
      <c r="R202" s="69"/>
      <c r="T202" s="68"/>
      <c r="U202" s="70"/>
      <c r="V202" s="70"/>
      <c r="W202" s="70"/>
      <c r="X202" s="70"/>
    </row>
    <row r="203" spans="2:24">
      <c r="B203" s="72" t="s">
        <v>5</v>
      </c>
      <c r="C203" s="69">
        <f>SUM(C190:C201)</f>
        <v>471164000</v>
      </c>
      <c r="D203" s="69">
        <f>SUM(D190:D201)</f>
        <v>0</v>
      </c>
      <c r="E203" s="69">
        <f>SUM(E190:E201)</f>
        <v>0</v>
      </c>
      <c r="F203" s="69">
        <f>SUM(F190:F201)</f>
        <v>471164000</v>
      </c>
      <c r="H203" s="72" t="s">
        <v>5</v>
      </c>
      <c r="I203" s="69">
        <f>SUM(I190:I201)</f>
        <v>860703123</v>
      </c>
      <c r="J203" s="69">
        <f>SUM(J190:J201)</f>
        <v>1324000</v>
      </c>
      <c r="K203" s="69">
        <f>SUM(K190:K201)</f>
        <v>0</v>
      </c>
      <c r="L203" s="69">
        <f>SUM(L190:L201)</f>
        <v>862027123</v>
      </c>
      <c r="N203" s="72" t="s">
        <v>5</v>
      </c>
      <c r="O203" s="69">
        <f>SUM(O190:O201)</f>
        <v>769349000</v>
      </c>
      <c r="P203" s="69">
        <f>SUM(P190:P201)</f>
        <v>2194000</v>
      </c>
      <c r="Q203" s="69">
        <f>SUM(Q190:Q201)</f>
        <v>0</v>
      </c>
      <c r="R203" s="69">
        <f>SUM(R190:R201)</f>
        <v>771543000</v>
      </c>
      <c r="T203" s="72" t="s">
        <v>5</v>
      </c>
      <c r="U203" s="70">
        <f>SUM(U190:U201)</f>
        <v>210.12161229999995</v>
      </c>
      <c r="V203" s="70">
        <f>SUM(V190:V201)</f>
        <v>0.3518</v>
      </c>
      <c r="W203" s="70">
        <f>SUM(W190:W201)</f>
        <v>0</v>
      </c>
      <c r="X203" s="70">
        <f>SUM(X190:X201)</f>
        <v>210.47341229999998</v>
      </c>
    </row>
    <row r="205" spans="2:24">
      <c r="B205" s="204" t="s">
        <v>132</v>
      </c>
      <c r="C205" s="205"/>
      <c r="D205" s="205"/>
      <c r="E205" s="205"/>
      <c r="F205" s="206"/>
      <c r="H205" s="204" t="s">
        <v>132</v>
      </c>
      <c r="I205" s="205"/>
      <c r="J205" s="205"/>
      <c r="K205" s="205"/>
      <c r="L205" s="206"/>
      <c r="N205" s="204" t="s">
        <v>132</v>
      </c>
      <c r="O205" s="205"/>
      <c r="P205" s="205"/>
      <c r="Q205" s="205"/>
      <c r="R205" s="206"/>
      <c r="T205" s="204" t="str">
        <f>N205</f>
        <v>FY 2015-16</v>
      </c>
      <c r="U205" s="205"/>
      <c r="V205" s="205"/>
      <c r="W205" s="205"/>
      <c r="X205" s="206"/>
    </row>
    <row r="206" spans="2:24">
      <c r="B206" s="207" t="s">
        <v>0</v>
      </c>
      <c r="C206" s="207" t="s">
        <v>82</v>
      </c>
      <c r="D206" s="207"/>
      <c r="E206" s="207"/>
      <c r="F206" s="207"/>
      <c r="H206" s="207" t="s">
        <v>0</v>
      </c>
      <c r="I206" s="207" t="s">
        <v>82</v>
      </c>
      <c r="J206" s="207"/>
      <c r="K206" s="207"/>
      <c r="L206" s="207"/>
      <c r="N206" s="199" t="s">
        <v>0</v>
      </c>
      <c r="O206" s="201" t="s">
        <v>82</v>
      </c>
      <c r="P206" s="202"/>
      <c r="Q206" s="202"/>
      <c r="R206" s="203"/>
      <c r="T206" s="199" t="s">
        <v>0</v>
      </c>
      <c r="U206" s="201" t="s">
        <v>82</v>
      </c>
      <c r="V206" s="202"/>
      <c r="W206" s="202"/>
      <c r="X206" s="203"/>
    </row>
    <row r="207" spans="2:24" ht="25.5">
      <c r="B207" s="207"/>
      <c r="C207" s="67" t="s">
        <v>83</v>
      </c>
      <c r="D207" s="67" t="s">
        <v>84</v>
      </c>
      <c r="E207" s="67" t="s">
        <v>85</v>
      </c>
      <c r="F207" s="67" t="s">
        <v>86</v>
      </c>
      <c r="H207" s="207"/>
      <c r="I207" s="67" t="s">
        <v>83</v>
      </c>
      <c r="J207" s="67" t="s">
        <v>84</v>
      </c>
      <c r="K207" s="67" t="s">
        <v>85</v>
      </c>
      <c r="L207" s="67" t="s">
        <v>86</v>
      </c>
      <c r="N207" s="200"/>
      <c r="O207" s="67" t="s">
        <v>83</v>
      </c>
      <c r="P207" s="67" t="s">
        <v>84</v>
      </c>
      <c r="Q207" s="67" t="s">
        <v>85</v>
      </c>
      <c r="R207" s="67" t="s">
        <v>86</v>
      </c>
      <c r="T207" s="200"/>
      <c r="U207" s="67" t="s">
        <v>83</v>
      </c>
      <c r="V207" s="67" t="s">
        <v>84</v>
      </c>
      <c r="W207" s="67" t="s">
        <v>85</v>
      </c>
      <c r="X207" s="67" t="s">
        <v>86</v>
      </c>
    </row>
    <row r="208" spans="2:24">
      <c r="B208" s="68" t="s">
        <v>87</v>
      </c>
      <c r="C208" s="69">
        <f t="shared" ref="C208:C219" si="84">F190</f>
        <v>0</v>
      </c>
      <c r="D208" s="69">
        <v>0</v>
      </c>
      <c r="E208" s="69">
        <v>0</v>
      </c>
      <c r="F208" s="69">
        <f>C208+D208-E208</f>
        <v>0</v>
      </c>
      <c r="H208" s="68" t="s">
        <v>87</v>
      </c>
      <c r="I208" s="69">
        <f t="shared" ref="I208:I219" si="85">L190</f>
        <v>2112500</v>
      </c>
      <c r="J208" s="69">
        <v>0</v>
      </c>
      <c r="K208" s="69">
        <v>0</v>
      </c>
      <c r="L208" s="69">
        <f>I208+J208-K208</f>
        <v>2112500</v>
      </c>
      <c r="N208" s="68" t="s">
        <v>87</v>
      </c>
      <c r="O208" s="69">
        <f t="shared" ref="O208:O219" si="86">R190</f>
        <v>0</v>
      </c>
      <c r="P208" s="69">
        <v>0</v>
      </c>
      <c r="Q208" s="69">
        <v>0</v>
      </c>
      <c r="R208" s="69">
        <f>O208+P208-Q208</f>
        <v>0</v>
      </c>
      <c r="T208" s="68" t="s">
        <v>87</v>
      </c>
      <c r="U208" s="69">
        <f t="shared" ref="U208:W219" si="87">(C208+I208+O208)/10^7</f>
        <v>0.21124999999999999</v>
      </c>
      <c r="V208" s="69">
        <f t="shared" si="87"/>
        <v>0</v>
      </c>
      <c r="W208" s="69">
        <f t="shared" si="87"/>
        <v>0</v>
      </c>
      <c r="X208" s="70">
        <f>U208+V208-W208</f>
        <v>0.21124999999999999</v>
      </c>
    </row>
    <row r="209" spans="2:24">
      <c r="B209" s="68" t="s">
        <v>40</v>
      </c>
      <c r="C209" s="69">
        <f t="shared" si="84"/>
        <v>10512000</v>
      </c>
      <c r="D209" s="69">
        <v>0</v>
      </c>
      <c r="E209" s="69">
        <v>0</v>
      </c>
      <c r="F209" s="69">
        <f t="shared" ref="F209:F219" si="88">C209+D209-E209</f>
        <v>10512000</v>
      </c>
      <c r="H209" s="68" t="s">
        <v>40</v>
      </c>
      <c r="I209" s="69">
        <f t="shared" si="85"/>
        <v>34294150</v>
      </c>
      <c r="J209" s="69">
        <v>0</v>
      </c>
      <c r="K209" s="69">
        <v>0</v>
      </c>
      <c r="L209" s="69">
        <f t="shared" ref="L209:L219" si="89">I209+J209-K209</f>
        <v>34294150</v>
      </c>
      <c r="N209" s="68" t="s">
        <v>40</v>
      </c>
      <c r="O209" s="69">
        <f t="shared" si="86"/>
        <v>93860000</v>
      </c>
      <c r="P209" s="69">
        <v>6500000</v>
      </c>
      <c r="Q209" s="69">
        <v>0</v>
      </c>
      <c r="R209" s="69">
        <f t="shared" ref="R209:R219" si="90">O209+P209-Q209</f>
        <v>100360000</v>
      </c>
      <c r="T209" s="68" t="s">
        <v>40</v>
      </c>
      <c r="U209" s="69">
        <f t="shared" si="87"/>
        <v>13.866614999999999</v>
      </c>
      <c r="V209" s="69">
        <f t="shared" si="87"/>
        <v>0.65</v>
      </c>
      <c r="W209" s="69">
        <f t="shared" si="87"/>
        <v>0</v>
      </c>
      <c r="X209" s="70">
        <f t="shared" ref="X209:X219" si="91">U209+V209-W209</f>
        <v>14.516615</v>
      </c>
    </row>
    <row r="210" spans="2:24">
      <c r="B210" s="68" t="s">
        <v>88</v>
      </c>
      <c r="C210" s="69">
        <f t="shared" si="84"/>
        <v>0</v>
      </c>
      <c r="D210" s="69">
        <v>0</v>
      </c>
      <c r="E210" s="69">
        <v>0</v>
      </c>
      <c r="F210" s="69">
        <f t="shared" si="88"/>
        <v>0</v>
      </c>
      <c r="H210" s="68" t="s">
        <v>88</v>
      </c>
      <c r="I210" s="69">
        <f t="shared" si="85"/>
        <v>0</v>
      </c>
      <c r="J210" s="69">
        <v>0</v>
      </c>
      <c r="K210" s="69">
        <v>0</v>
      </c>
      <c r="L210" s="69">
        <f t="shared" si="89"/>
        <v>0</v>
      </c>
      <c r="N210" s="68" t="s">
        <v>88</v>
      </c>
      <c r="O210" s="69">
        <f t="shared" si="86"/>
        <v>0</v>
      </c>
      <c r="P210" s="69">
        <v>0</v>
      </c>
      <c r="Q210" s="69">
        <v>0</v>
      </c>
      <c r="R210" s="69">
        <f t="shared" si="90"/>
        <v>0</v>
      </c>
      <c r="T210" s="68" t="s">
        <v>88</v>
      </c>
      <c r="U210" s="69">
        <f t="shared" si="87"/>
        <v>0</v>
      </c>
      <c r="V210" s="69">
        <f t="shared" si="87"/>
        <v>0</v>
      </c>
      <c r="W210" s="69">
        <f t="shared" si="87"/>
        <v>0</v>
      </c>
      <c r="X210" s="70">
        <f t="shared" si="91"/>
        <v>0</v>
      </c>
    </row>
    <row r="211" spans="2:24">
      <c r="B211" s="68" t="s">
        <v>89</v>
      </c>
      <c r="C211" s="69">
        <f t="shared" si="84"/>
        <v>0</v>
      </c>
      <c r="D211" s="69">
        <v>0</v>
      </c>
      <c r="E211" s="69">
        <v>0</v>
      </c>
      <c r="F211" s="69">
        <f t="shared" si="88"/>
        <v>0</v>
      </c>
      <c r="H211" s="68" t="s">
        <v>89</v>
      </c>
      <c r="I211" s="69">
        <f t="shared" si="85"/>
        <v>11330000</v>
      </c>
      <c r="J211" s="69">
        <v>0</v>
      </c>
      <c r="K211" s="69">
        <v>0</v>
      </c>
      <c r="L211" s="69">
        <f t="shared" si="89"/>
        <v>11330000</v>
      </c>
      <c r="N211" s="68" t="s">
        <v>89</v>
      </c>
      <c r="O211" s="69">
        <f t="shared" si="86"/>
        <v>0</v>
      </c>
      <c r="P211" s="69">
        <v>0</v>
      </c>
      <c r="Q211" s="69">
        <v>0</v>
      </c>
      <c r="R211" s="69">
        <f t="shared" si="90"/>
        <v>0</v>
      </c>
      <c r="T211" s="68" t="s">
        <v>89</v>
      </c>
      <c r="U211" s="69">
        <f t="shared" si="87"/>
        <v>1.133</v>
      </c>
      <c r="V211" s="69">
        <f t="shared" si="87"/>
        <v>0</v>
      </c>
      <c r="W211" s="69">
        <f t="shared" si="87"/>
        <v>0</v>
      </c>
      <c r="X211" s="70">
        <f t="shared" si="91"/>
        <v>1.133</v>
      </c>
    </row>
    <row r="212" spans="2:24">
      <c r="B212" s="68" t="s">
        <v>39</v>
      </c>
      <c r="C212" s="69">
        <f t="shared" si="84"/>
        <v>126819000</v>
      </c>
      <c r="D212" s="69">
        <v>0</v>
      </c>
      <c r="E212" s="69">
        <v>0</v>
      </c>
      <c r="F212" s="69">
        <f t="shared" si="88"/>
        <v>126819000</v>
      </c>
      <c r="H212" s="68" t="s">
        <v>39</v>
      </c>
      <c r="I212" s="69">
        <f t="shared" si="85"/>
        <v>517646473</v>
      </c>
      <c r="J212" s="69">
        <v>0</v>
      </c>
      <c r="K212" s="69">
        <v>0</v>
      </c>
      <c r="L212" s="69">
        <f t="shared" si="89"/>
        <v>517646473</v>
      </c>
      <c r="N212" s="68" t="s">
        <v>39</v>
      </c>
      <c r="O212" s="69">
        <f t="shared" si="86"/>
        <v>356873000</v>
      </c>
      <c r="P212" s="69">
        <v>0</v>
      </c>
      <c r="Q212" s="69">
        <v>0</v>
      </c>
      <c r="R212" s="69">
        <f t="shared" si="90"/>
        <v>356873000</v>
      </c>
      <c r="T212" s="68" t="s">
        <v>39</v>
      </c>
      <c r="U212" s="69">
        <f t="shared" si="87"/>
        <v>100.1338473</v>
      </c>
      <c r="V212" s="69">
        <f t="shared" si="87"/>
        <v>0</v>
      </c>
      <c r="W212" s="69">
        <f t="shared" si="87"/>
        <v>0</v>
      </c>
      <c r="X212" s="70">
        <f t="shared" si="91"/>
        <v>100.1338473</v>
      </c>
    </row>
    <row r="213" spans="2:24">
      <c r="B213" s="68" t="s">
        <v>90</v>
      </c>
      <c r="C213" s="69">
        <f t="shared" si="84"/>
        <v>332296000</v>
      </c>
      <c r="D213" s="69">
        <v>0</v>
      </c>
      <c r="E213" s="69">
        <v>0</v>
      </c>
      <c r="F213" s="69">
        <f t="shared" si="88"/>
        <v>332296000</v>
      </c>
      <c r="H213" s="68" t="s">
        <v>90</v>
      </c>
      <c r="I213" s="69">
        <f t="shared" si="85"/>
        <v>293592000</v>
      </c>
      <c r="J213" s="69">
        <v>0</v>
      </c>
      <c r="K213" s="69">
        <v>0</v>
      </c>
      <c r="L213" s="69">
        <f t="shared" si="89"/>
        <v>293592000</v>
      </c>
      <c r="N213" s="68" t="s">
        <v>90</v>
      </c>
      <c r="O213" s="69">
        <f t="shared" si="86"/>
        <v>317792000</v>
      </c>
      <c r="P213" s="69">
        <v>0</v>
      </c>
      <c r="Q213" s="69">
        <v>0</v>
      </c>
      <c r="R213" s="69">
        <f t="shared" si="90"/>
        <v>317792000</v>
      </c>
      <c r="T213" s="68" t="s">
        <v>90</v>
      </c>
      <c r="U213" s="69">
        <f t="shared" si="87"/>
        <v>94.367999999999995</v>
      </c>
      <c r="V213" s="69">
        <f t="shared" si="87"/>
        <v>0</v>
      </c>
      <c r="W213" s="69">
        <f t="shared" si="87"/>
        <v>0</v>
      </c>
      <c r="X213" s="70">
        <f t="shared" si="91"/>
        <v>94.367999999999995</v>
      </c>
    </row>
    <row r="214" spans="2:24">
      <c r="B214" s="68" t="s">
        <v>41</v>
      </c>
      <c r="C214" s="69">
        <f t="shared" si="84"/>
        <v>1537000</v>
      </c>
      <c r="D214" s="69">
        <v>1276537</v>
      </c>
      <c r="E214" s="69">
        <v>0</v>
      </c>
      <c r="F214" s="69">
        <f t="shared" si="88"/>
        <v>2813537</v>
      </c>
      <c r="H214" s="68" t="s">
        <v>41</v>
      </c>
      <c r="I214" s="69">
        <f t="shared" si="85"/>
        <v>3052000</v>
      </c>
      <c r="J214" s="69">
        <v>797000</v>
      </c>
      <c r="K214" s="69">
        <v>0</v>
      </c>
      <c r="L214" s="69">
        <f t="shared" si="89"/>
        <v>3849000</v>
      </c>
      <c r="N214" s="68" t="s">
        <v>41</v>
      </c>
      <c r="O214" s="69">
        <f t="shared" si="86"/>
        <v>2418000</v>
      </c>
      <c r="P214" s="69">
        <v>1750000</v>
      </c>
      <c r="Q214" s="69">
        <v>0</v>
      </c>
      <c r="R214" s="69">
        <f t="shared" si="90"/>
        <v>4168000</v>
      </c>
      <c r="T214" s="68" t="s">
        <v>41</v>
      </c>
      <c r="U214" s="69">
        <f t="shared" si="87"/>
        <v>0.70069999999999999</v>
      </c>
      <c r="V214" s="69">
        <f t="shared" si="87"/>
        <v>0.38235370000000002</v>
      </c>
      <c r="W214" s="69">
        <f t="shared" si="87"/>
        <v>0</v>
      </c>
      <c r="X214" s="70">
        <f t="shared" si="91"/>
        <v>1.0830537</v>
      </c>
    </row>
    <row r="215" spans="2:24">
      <c r="B215" s="68" t="s">
        <v>42</v>
      </c>
      <c r="C215" s="69">
        <f t="shared" si="84"/>
        <v>0</v>
      </c>
      <c r="D215" s="69">
        <v>0</v>
      </c>
      <c r="E215" s="69">
        <v>0</v>
      </c>
      <c r="F215" s="69">
        <f t="shared" si="88"/>
        <v>0</v>
      </c>
      <c r="H215" s="68" t="s">
        <v>42</v>
      </c>
      <c r="I215" s="69">
        <f t="shared" si="85"/>
        <v>0</v>
      </c>
      <c r="J215" s="69">
        <v>0</v>
      </c>
      <c r="K215" s="69">
        <v>0</v>
      </c>
      <c r="L215" s="69">
        <f t="shared" si="89"/>
        <v>0</v>
      </c>
      <c r="N215" s="68" t="s">
        <v>42</v>
      </c>
      <c r="O215" s="69">
        <f t="shared" si="86"/>
        <v>100000</v>
      </c>
      <c r="P215" s="69">
        <v>600000</v>
      </c>
      <c r="Q215" s="69">
        <v>0</v>
      </c>
      <c r="R215" s="69">
        <f t="shared" si="90"/>
        <v>700000</v>
      </c>
      <c r="T215" s="68" t="s">
        <v>42</v>
      </c>
      <c r="U215" s="69">
        <f t="shared" si="87"/>
        <v>0.01</v>
      </c>
      <c r="V215" s="69">
        <f t="shared" si="87"/>
        <v>0.06</v>
      </c>
      <c r="W215" s="69">
        <f t="shared" si="87"/>
        <v>0</v>
      </c>
      <c r="X215" s="70">
        <f t="shared" si="91"/>
        <v>6.9999999999999993E-2</v>
      </c>
    </row>
    <row r="216" spans="2:24">
      <c r="B216" s="68" t="s">
        <v>91</v>
      </c>
      <c r="C216" s="69">
        <f t="shared" si="84"/>
        <v>0</v>
      </c>
      <c r="D216" s="69">
        <v>0</v>
      </c>
      <c r="E216" s="69">
        <v>0</v>
      </c>
      <c r="F216" s="69">
        <f t="shared" si="88"/>
        <v>0</v>
      </c>
      <c r="H216" s="68" t="s">
        <v>91</v>
      </c>
      <c r="I216" s="69">
        <f t="shared" si="85"/>
        <v>0</v>
      </c>
      <c r="J216" s="69">
        <v>0</v>
      </c>
      <c r="K216" s="69">
        <v>0</v>
      </c>
      <c r="L216" s="69">
        <f t="shared" si="89"/>
        <v>0</v>
      </c>
      <c r="N216" s="68" t="s">
        <v>91</v>
      </c>
      <c r="O216" s="69">
        <f t="shared" si="86"/>
        <v>100000</v>
      </c>
      <c r="P216" s="69">
        <v>207000</v>
      </c>
      <c r="Q216" s="69">
        <v>0</v>
      </c>
      <c r="R216" s="69">
        <f t="shared" si="90"/>
        <v>307000</v>
      </c>
      <c r="T216" s="68" t="s">
        <v>91</v>
      </c>
      <c r="U216" s="69">
        <f t="shared" si="87"/>
        <v>0.01</v>
      </c>
      <c r="V216" s="69">
        <f t="shared" si="87"/>
        <v>2.07E-2</v>
      </c>
      <c r="W216" s="69">
        <f t="shared" si="87"/>
        <v>0</v>
      </c>
      <c r="X216" s="70">
        <f t="shared" si="91"/>
        <v>3.0699999999999998E-2</v>
      </c>
    </row>
    <row r="217" spans="2:24" ht="25.5">
      <c r="B217" s="71" t="s">
        <v>92</v>
      </c>
      <c r="C217" s="69">
        <f t="shared" si="84"/>
        <v>0</v>
      </c>
      <c r="D217" s="69">
        <v>0</v>
      </c>
      <c r="E217" s="69">
        <v>0</v>
      </c>
      <c r="F217" s="69">
        <f t="shared" si="88"/>
        <v>0</v>
      </c>
      <c r="H217" s="71" t="s">
        <v>92</v>
      </c>
      <c r="I217" s="69">
        <f t="shared" si="85"/>
        <v>0</v>
      </c>
      <c r="J217" s="69">
        <v>0</v>
      </c>
      <c r="K217" s="69">
        <v>0</v>
      </c>
      <c r="L217" s="69">
        <f t="shared" si="89"/>
        <v>0</v>
      </c>
      <c r="N217" s="71" t="s">
        <v>92</v>
      </c>
      <c r="O217" s="69">
        <f t="shared" si="86"/>
        <v>0</v>
      </c>
      <c r="P217" s="69">
        <v>0</v>
      </c>
      <c r="Q217" s="69">
        <v>0</v>
      </c>
      <c r="R217" s="69">
        <f t="shared" si="90"/>
        <v>0</v>
      </c>
      <c r="T217" s="71" t="s">
        <v>92</v>
      </c>
      <c r="U217" s="69">
        <f t="shared" si="87"/>
        <v>0</v>
      </c>
      <c r="V217" s="69">
        <f t="shared" si="87"/>
        <v>0</v>
      </c>
      <c r="W217" s="69">
        <f t="shared" si="87"/>
        <v>0</v>
      </c>
      <c r="X217" s="70">
        <f t="shared" si="91"/>
        <v>0</v>
      </c>
    </row>
    <row r="218" spans="2:24">
      <c r="B218" s="68" t="s">
        <v>93</v>
      </c>
      <c r="C218" s="69">
        <f t="shared" si="84"/>
        <v>0</v>
      </c>
      <c r="D218" s="69">
        <v>0</v>
      </c>
      <c r="E218" s="69">
        <v>0</v>
      </c>
      <c r="F218" s="69">
        <f t="shared" si="88"/>
        <v>0</v>
      </c>
      <c r="H218" s="68" t="s">
        <v>93</v>
      </c>
      <c r="I218" s="69">
        <f t="shared" si="85"/>
        <v>0</v>
      </c>
      <c r="J218" s="69">
        <v>0</v>
      </c>
      <c r="K218" s="69">
        <v>0</v>
      </c>
      <c r="L218" s="69">
        <f t="shared" si="89"/>
        <v>0</v>
      </c>
      <c r="N218" s="68" t="s">
        <v>93</v>
      </c>
      <c r="O218" s="69">
        <f t="shared" si="86"/>
        <v>400000</v>
      </c>
      <c r="P218" s="69">
        <v>0</v>
      </c>
      <c r="Q218" s="69">
        <v>0</v>
      </c>
      <c r="R218" s="69">
        <f t="shared" si="90"/>
        <v>400000</v>
      </c>
      <c r="T218" s="68" t="s">
        <v>93</v>
      </c>
      <c r="U218" s="69">
        <f t="shared" si="87"/>
        <v>0.04</v>
      </c>
      <c r="V218" s="69">
        <f t="shared" si="87"/>
        <v>0</v>
      </c>
      <c r="W218" s="69">
        <f t="shared" si="87"/>
        <v>0</v>
      </c>
      <c r="X218" s="70">
        <f t="shared" si="91"/>
        <v>0.04</v>
      </c>
    </row>
    <row r="219" spans="2:24">
      <c r="B219" s="68" t="s">
        <v>94</v>
      </c>
      <c r="C219" s="69">
        <f t="shared" si="84"/>
        <v>0</v>
      </c>
      <c r="D219" s="69">
        <v>0</v>
      </c>
      <c r="E219" s="69">
        <v>0</v>
      </c>
      <c r="F219" s="69">
        <f t="shared" si="88"/>
        <v>0</v>
      </c>
      <c r="H219" s="68" t="s">
        <v>94</v>
      </c>
      <c r="I219" s="69">
        <f t="shared" si="85"/>
        <v>0</v>
      </c>
      <c r="J219" s="69">
        <v>0</v>
      </c>
      <c r="K219" s="69">
        <v>0</v>
      </c>
      <c r="L219" s="69">
        <f t="shared" si="89"/>
        <v>0</v>
      </c>
      <c r="N219" s="68" t="s">
        <v>94</v>
      </c>
      <c r="O219" s="69">
        <f t="shared" si="86"/>
        <v>0</v>
      </c>
      <c r="P219" s="69">
        <v>0</v>
      </c>
      <c r="Q219" s="69">
        <v>0</v>
      </c>
      <c r="R219" s="69">
        <f t="shared" si="90"/>
        <v>0</v>
      </c>
      <c r="T219" s="68" t="s">
        <v>94</v>
      </c>
      <c r="U219" s="69">
        <f t="shared" si="87"/>
        <v>0</v>
      </c>
      <c r="V219" s="69">
        <f t="shared" si="87"/>
        <v>0</v>
      </c>
      <c r="W219" s="69">
        <f t="shared" si="87"/>
        <v>0</v>
      </c>
      <c r="X219" s="70">
        <f t="shared" si="91"/>
        <v>0</v>
      </c>
    </row>
    <row r="220" spans="2:24">
      <c r="B220" s="68"/>
      <c r="C220" s="69"/>
      <c r="D220" s="69"/>
      <c r="E220" s="69"/>
      <c r="F220" s="69"/>
      <c r="H220" s="68"/>
      <c r="I220" s="69"/>
      <c r="J220" s="69"/>
      <c r="K220" s="69"/>
      <c r="L220" s="69"/>
      <c r="N220" s="68"/>
      <c r="O220" s="69"/>
      <c r="P220" s="69"/>
      <c r="Q220" s="69"/>
      <c r="R220" s="69"/>
      <c r="T220" s="68"/>
      <c r="U220" s="70"/>
      <c r="V220" s="70"/>
      <c r="W220" s="70"/>
      <c r="X220" s="70"/>
    </row>
    <row r="221" spans="2:24">
      <c r="B221" s="72" t="s">
        <v>5</v>
      </c>
      <c r="C221" s="69">
        <f>SUM(C208:C219)</f>
        <v>471164000</v>
      </c>
      <c r="D221" s="69">
        <f>SUM(D208:D219)</f>
        <v>1276537</v>
      </c>
      <c r="E221" s="69">
        <f>SUM(E208:E219)</f>
        <v>0</v>
      </c>
      <c r="F221" s="69">
        <f>SUM(F208:F219)</f>
        <v>472440537</v>
      </c>
      <c r="H221" s="72" t="s">
        <v>5</v>
      </c>
      <c r="I221" s="69">
        <f>SUM(I208:I219)</f>
        <v>862027123</v>
      </c>
      <c r="J221" s="69">
        <f>SUM(J208:J219)</f>
        <v>797000</v>
      </c>
      <c r="K221" s="69">
        <f>SUM(K208:K219)</f>
        <v>0</v>
      </c>
      <c r="L221" s="69">
        <f>SUM(L208:L219)</f>
        <v>862824123</v>
      </c>
      <c r="N221" s="72" t="s">
        <v>5</v>
      </c>
      <c r="O221" s="69">
        <f>SUM(O208:O219)</f>
        <v>771543000</v>
      </c>
      <c r="P221" s="69">
        <f>SUM(P208:P219)</f>
        <v>9057000</v>
      </c>
      <c r="Q221" s="69">
        <f>SUM(Q208:Q219)</f>
        <v>0</v>
      </c>
      <c r="R221" s="69">
        <f>SUM(R208:R219)</f>
        <v>780600000</v>
      </c>
      <c r="T221" s="72" t="s">
        <v>5</v>
      </c>
      <c r="U221" s="70">
        <f>SUM(U208:U219)</f>
        <v>210.47341229999998</v>
      </c>
      <c r="V221" s="70">
        <f>SUM(V208:V219)</f>
        <v>1.1130537</v>
      </c>
      <c r="W221" s="70">
        <f>SUM(W208:W219)</f>
        <v>0</v>
      </c>
      <c r="X221" s="70">
        <f>SUM(X208:X219)</f>
        <v>211.58646599999997</v>
      </c>
    </row>
    <row r="222" spans="2:24">
      <c r="B222" s="77"/>
      <c r="C222" s="79"/>
      <c r="D222" s="79"/>
      <c r="E222" s="79"/>
      <c r="F222" s="79"/>
      <c r="H222" s="77"/>
      <c r="I222" s="79"/>
      <c r="J222" s="79"/>
      <c r="K222" s="79"/>
      <c r="L222" s="79"/>
      <c r="N222" s="77"/>
      <c r="O222" s="79"/>
      <c r="P222" s="79"/>
      <c r="Q222" s="79"/>
      <c r="R222" s="79"/>
      <c r="T222" s="77"/>
      <c r="U222" s="78"/>
      <c r="V222" s="78"/>
      <c r="W222" s="78"/>
      <c r="X222" s="78"/>
    </row>
    <row r="223" spans="2:24">
      <c r="B223" s="77"/>
      <c r="C223" s="79"/>
      <c r="D223" s="79"/>
      <c r="E223" s="79"/>
      <c r="F223" s="79"/>
      <c r="H223" s="77"/>
      <c r="I223" s="79"/>
      <c r="J223" s="79"/>
      <c r="K223" s="79"/>
      <c r="L223" s="79"/>
      <c r="N223" s="77"/>
      <c r="O223" s="79"/>
      <c r="P223" s="79"/>
      <c r="Q223" s="79"/>
      <c r="R223" s="79"/>
      <c r="T223" s="77"/>
      <c r="U223" s="78"/>
      <c r="V223" s="78"/>
      <c r="W223" s="78"/>
      <c r="X223" s="78"/>
    </row>
    <row r="225" spans="2:24">
      <c r="B225" s="204" t="s">
        <v>133</v>
      </c>
      <c r="C225" s="205"/>
      <c r="D225" s="205"/>
      <c r="E225" s="205"/>
      <c r="F225" s="206"/>
      <c r="H225" s="204" t="s">
        <v>133</v>
      </c>
      <c r="I225" s="205"/>
      <c r="J225" s="205"/>
      <c r="K225" s="205"/>
      <c r="L225" s="206"/>
      <c r="N225" s="204" t="s">
        <v>133</v>
      </c>
      <c r="O225" s="205"/>
      <c r="P225" s="205"/>
      <c r="Q225" s="205"/>
      <c r="R225" s="206"/>
      <c r="T225" s="204" t="str">
        <f>N225</f>
        <v>FY 2016-17</v>
      </c>
      <c r="U225" s="205"/>
      <c r="V225" s="205"/>
      <c r="W225" s="205"/>
      <c r="X225" s="206"/>
    </row>
    <row r="226" spans="2:24">
      <c r="B226" s="207" t="s">
        <v>0</v>
      </c>
      <c r="C226" s="207" t="s">
        <v>82</v>
      </c>
      <c r="D226" s="207"/>
      <c r="E226" s="207"/>
      <c r="F226" s="207"/>
      <c r="H226" s="207" t="s">
        <v>0</v>
      </c>
      <c r="I226" s="207" t="s">
        <v>82</v>
      </c>
      <c r="J226" s="207"/>
      <c r="K226" s="207"/>
      <c r="L226" s="207"/>
      <c r="N226" s="199" t="s">
        <v>0</v>
      </c>
      <c r="O226" s="201" t="s">
        <v>82</v>
      </c>
      <c r="P226" s="202"/>
      <c r="Q226" s="202"/>
      <c r="R226" s="203"/>
      <c r="T226" s="199" t="s">
        <v>0</v>
      </c>
      <c r="U226" s="201" t="s">
        <v>82</v>
      </c>
      <c r="V226" s="202"/>
      <c r="W226" s="202"/>
      <c r="X226" s="203"/>
    </row>
    <row r="227" spans="2:24" ht="25.5">
      <c r="B227" s="207"/>
      <c r="C227" s="67" t="s">
        <v>83</v>
      </c>
      <c r="D227" s="67" t="s">
        <v>84</v>
      </c>
      <c r="E227" s="67" t="s">
        <v>85</v>
      </c>
      <c r="F227" s="67" t="s">
        <v>86</v>
      </c>
      <c r="H227" s="207"/>
      <c r="I227" s="67" t="s">
        <v>83</v>
      </c>
      <c r="J227" s="67" t="s">
        <v>84</v>
      </c>
      <c r="K227" s="67" t="s">
        <v>85</v>
      </c>
      <c r="L227" s="67" t="s">
        <v>86</v>
      </c>
      <c r="N227" s="200"/>
      <c r="O227" s="67" t="s">
        <v>83</v>
      </c>
      <c r="P227" s="67" t="s">
        <v>84</v>
      </c>
      <c r="Q227" s="67" t="s">
        <v>85</v>
      </c>
      <c r="R227" s="67" t="s">
        <v>86</v>
      </c>
      <c r="T227" s="200"/>
      <c r="U227" s="67" t="s">
        <v>83</v>
      </c>
      <c r="V227" s="67" t="s">
        <v>84</v>
      </c>
      <c r="W227" s="67" t="s">
        <v>85</v>
      </c>
      <c r="X227" s="67" t="s">
        <v>86</v>
      </c>
    </row>
    <row r="228" spans="2:24">
      <c r="B228" s="68" t="s">
        <v>87</v>
      </c>
      <c r="C228" s="69">
        <f t="shared" ref="C228:C239" si="92">F208</f>
        <v>0</v>
      </c>
      <c r="D228" s="69">
        <v>0</v>
      </c>
      <c r="E228" s="69">
        <v>0</v>
      </c>
      <c r="F228" s="69">
        <f>C228+D228-E228</f>
        <v>0</v>
      </c>
      <c r="H228" s="68" t="s">
        <v>87</v>
      </c>
      <c r="I228" s="69">
        <f t="shared" ref="I228:I239" si="93">L208</f>
        <v>2112500</v>
      </c>
      <c r="J228" s="69">
        <v>0</v>
      </c>
      <c r="K228" s="69">
        <v>0</v>
      </c>
      <c r="L228" s="69">
        <f>I228+J228-K228</f>
        <v>2112500</v>
      </c>
      <c r="N228" s="68" t="s">
        <v>87</v>
      </c>
      <c r="O228" s="69">
        <f t="shared" ref="O228:O239" si="94">R208</f>
        <v>0</v>
      </c>
      <c r="P228" s="69">
        <v>0</v>
      </c>
      <c r="Q228" s="69">
        <v>0</v>
      </c>
      <c r="R228" s="69">
        <f>O228+P228-Q228</f>
        <v>0</v>
      </c>
      <c r="T228" s="68" t="s">
        <v>87</v>
      </c>
      <c r="U228" s="69">
        <f t="shared" ref="U228:W239" si="95">(C228+I228+O228)/10^7</f>
        <v>0.21124999999999999</v>
      </c>
      <c r="V228" s="69">
        <f t="shared" si="95"/>
        <v>0</v>
      </c>
      <c r="W228" s="69">
        <f t="shared" si="95"/>
        <v>0</v>
      </c>
      <c r="X228" s="70">
        <f>U228+V228-W228</f>
        <v>0.21124999999999999</v>
      </c>
    </row>
    <row r="229" spans="2:24">
      <c r="B229" s="68" t="s">
        <v>40</v>
      </c>
      <c r="C229" s="69">
        <f t="shared" si="92"/>
        <v>10512000</v>
      </c>
      <c r="D229" s="69">
        <v>0</v>
      </c>
      <c r="E229" s="69">
        <v>0</v>
      </c>
      <c r="F229" s="69">
        <f t="shared" ref="F229:F239" si="96">C229+D229-E229</f>
        <v>10512000</v>
      </c>
      <c r="H229" s="68" t="s">
        <v>40</v>
      </c>
      <c r="I229" s="69">
        <f t="shared" si="93"/>
        <v>34294150</v>
      </c>
      <c r="J229" s="69">
        <v>0</v>
      </c>
      <c r="K229" s="69">
        <v>0</v>
      </c>
      <c r="L229" s="69">
        <f t="shared" ref="L229:L239" si="97">I229+J229-K229</f>
        <v>34294150</v>
      </c>
      <c r="N229" s="68" t="s">
        <v>40</v>
      </c>
      <c r="O229" s="69">
        <f t="shared" si="94"/>
        <v>100360000</v>
      </c>
      <c r="P229" s="69">
        <v>500000</v>
      </c>
      <c r="Q229" s="69">
        <v>0</v>
      </c>
      <c r="R229" s="69">
        <f t="shared" ref="R229:R239" si="98">O229+P229-Q229</f>
        <v>100860000</v>
      </c>
      <c r="T229" s="68" t="s">
        <v>40</v>
      </c>
      <c r="U229" s="69">
        <f t="shared" si="95"/>
        <v>14.516615</v>
      </c>
      <c r="V229" s="69">
        <f t="shared" si="95"/>
        <v>0.05</v>
      </c>
      <c r="W229" s="69">
        <f t="shared" si="95"/>
        <v>0</v>
      </c>
      <c r="X229" s="70">
        <f t="shared" ref="X229:X239" si="99">U229+V229-W229</f>
        <v>14.566615000000001</v>
      </c>
    </row>
    <row r="230" spans="2:24">
      <c r="B230" s="68" t="s">
        <v>88</v>
      </c>
      <c r="C230" s="69">
        <f t="shared" si="92"/>
        <v>0</v>
      </c>
      <c r="D230" s="69">
        <v>0</v>
      </c>
      <c r="E230" s="69">
        <v>0</v>
      </c>
      <c r="F230" s="69">
        <f t="shared" si="96"/>
        <v>0</v>
      </c>
      <c r="H230" s="68" t="s">
        <v>88</v>
      </c>
      <c r="I230" s="69">
        <f t="shared" si="93"/>
        <v>0</v>
      </c>
      <c r="J230" s="69">
        <v>0</v>
      </c>
      <c r="K230" s="69">
        <v>0</v>
      </c>
      <c r="L230" s="69">
        <f t="shared" si="97"/>
        <v>0</v>
      </c>
      <c r="N230" s="68" t="s">
        <v>88</v>
      </c>
      <c r="O230" s="69">
        <f t="shared" si="94"/>
        <v>0</v>
      </c>
      <c r="P230" s="69">
        <v>0</v>
      </c>
      <c r="Q230" s="69">
        <v>0</v>
      </c>
      <c r="R230" s="69">
        <f t="shared" si="98"/>
        <v>0</v>
      </c>
      <c r="T230" s="68" t="s">
        <v>88</v>
      </c>
      <c r="U230" s="69">
        <f t="shared" si="95"/>
        <v>0</v>
      </c>
      <c r="V230" s="69">
        <f t="shared" si="95"/>
        <v>0</v>
      </c>
      <c r="W230" s="69">
        <f t="shared" si="95"/>
        <v>0</v>
      </c>
      <c r="X230" s="70">
        <f t="shared" si="99"/>
        <v>0</v>
      </c>
    </row>
    <row r="231" spans="2:24">
      <c r="B231" s="68" t="s">
        <v>89</v>
      </c>
      <c r="C231" s="69">
        <f t="shared" si="92"/>
        <v>0</v>
      </c>
      <c r="D231" s="69">
        <v>0</v>
      </c>
      <c r="E231" s="69">
        <v>0</v>
      </c>
      <c r="F231" s="69">
        <f t="shared" si="96"/>
        <v>0</v>
      </c>
      <c r="H231" s="68" t="s">
        <v>89</v>
      </c>
      <c r="I231" s="69">
        <f t="shared" si="93"/>
        <v>11330000</v>
      </c>
      <c r="J231" s="69">
        <v>0</v>
      </c>
      <c r="K231" s="69">
        <v>0</v>
      </c>
      <c r="L231" s="69">
        <f t="shared" si="97"/>
        <v>11330000</v>
      </c>
      <c r="N231" s="68" t="s">
        <v>89</v>
      </c>
      <c r="O231" s="69">
        <f t="shared" si="94"/>
        <v>0</v>
      </c>
      <c r="P231" s="69">
        <v>0</v>
      </c>
      <c r="Q231" s="69">
        <v>0</v>
      </c>
      <c r="R231" s="69">
        <f t="shared" si="98"/>
        <v>0</v>
      </c>
      <c r="T231" s="68" t="s">
        <v>89</v>
      </c>
      <c r="U231" s="69">
        <f t="shared" si="95"/>
        <v>1.133</v>
      </c>
      <c r="V231" s="69">
        <f t="shared" si="95"/>
        <v>0</v>
      </c>
      <c r="W231" s="69">
        <f t="shared" si="95"/>
        <v>0</v>
      </c>
      <c r="X231" s="70">
        <f t="shared" si="99"/>
        <v>1.133</v>
      </c>
    </row>
    <row r="232" spans="2:24">
      <c r="B232" s="68" t="s">
        <v>39</v>
      </c>
      <c r="C232" s="69">
        <f t="shared" si="92"/>
        <v>126819000</v>
      </c>
      <c r="D232" s="69">
        <v>0</v>
      </c>
      <c r="E232" s="69">
        <v>0</v>
      </c>
      <c r="F232" s="69">
        <f t="shared" si="96"/>
        <v>126819000</v>
      </c>
      <c r="H232" s="68" t="s">
        <v>39</v>
      </c>
      <c r="I232" s="69">
        <f t="shared" si="93"/>
        <v>517646473</v>
      </c>
      <c r="J232" s="69">
        <v>0</v>
      </c>
      <c r="K232" s="69">
        <v>0</v>
      </c>
      <c r="L232" s="69">
        <f t="shared" si="97"/>
        <v>517646473</v>
      </c>
      <c r="N232" s="68" t="s">
        <v>39</v>
      </c>
      <c r="O232" s="69">
        <f t="shared" si="94"/>
        <v>356873000</v>
      </c>
      <c r="P232" s="69">
        <v>199295000</v>
      </c>
      <c r="Q232" s="69">
        <v>0</v>
      </c>
      <c r="R232" s="69">
        <f t="shared" si="98"/>
        <v>556168000</v>
      </c>
      <c r="T232" s="68" t="s">
        <v>39</v>
      </c>
      <c r="U232" s="69">
        <f t="shared" si="95"/>
        <v>100.1338473</v>
      </c>
      <c r="V232" s="69">
        <f t="shared" si="95"/>
        <v>19.929500000000001</v>
      </c>
      <c r="W232" s="69">
        <f t="shared" si="95"/>
        <v>0</v>
      </c>
      <c r="X232" s="70">
        <f t="shared" si="99"/>
        <v>120.0633473</v>
      </c>
    </row>
    <row r="233" spans="2:24">
      <c r="B233" s="68" t="s">
        <v>90</v>
      </c>
      <c r="C233" s="69">
        <f t="shared" si="92"/>
        <v>332296000</v>
      </c>
      <c r="D233" s="69">
        <v>0</v>
      </c>
      <c r="E233" s="69">
        <v>0</v>
      </c>
      <c r="F233" s="69">
        <f t="shared" si="96"/>
        <v>332296000</v>
      </c>
      <c r="H233" s="68" t="s">
        <v>90</v>
      </c>
      <c r="I233" s="69">
        <f t="shared" si="93"/>
        <v>293592000</v>
      </c>
      <c r="J233" s="69">
        <v>0</v>
      </c>
      <c r="K233" s="69">
        <v>0</v>
      </c>
      <c r="L233" s="69">
        <f t="shared" si="97"/>
        <v>293592000</v>
      </c>
      <c r="N233" s="68" t="s">
        <v>90</v>
      </c>
      <c r="O233" s="69">
        <f t="shared" si="94"/>
        <v>317792000</v>
      </c>
      <c r="P233" s="69">
        <v>461918999.99999994</v>
      </c>
      <c r="Q233" s="69">
        <v>0</v>
      </c>
      <c r="R233" s="69">
        <f t="shared" si="98"/>
        <v>779711000</v>
      </c>
      <c r="T233" s="68" t="s">
        <v>90</v>
      </c>
      <c r="U233" s="69">
        <f t="shared" si="95"/>
        <v>94.367999999999995</v>
      </c>
      <c r="V233" s="69">
        <f t="shared" si="95"/>
        <v>46.191899999999997</v>
      </c>
      <c r="W233" s="69">
        <f t="shared" si="95"/>
        <v>0</v>
      </c>
      <c r="X233" s="70">
        <f t="shared" si="99"/>
        <v>140.5599</v>
      </c>
    </row>
    <row r="234" spans="2:24">
      <c r="B234" s="68" t="s">
        <v>41</v>
      </c>
      <c r="C234" s="69">
        <f t="shared" si="92"/>
        <v>2813537</v>
      </c>
      <c r="D234" s="69">
        <v>776833</v>
      </c>
      <c r="E234" s="69">
        <v>0</v>
      </c>
      <c r="F234" s="69">
        <f t="shared" si="96"/>
        <v>3590370</v>
      </c>
      <c r="H234" s="68" t="s">
        <v>41</v>
      </c>
      <c r="I234" s="69">
        <f t="shared" si="93"/>
        <v>3849000</v>
      </c>
      <c r="J234" s="69">
        <v>1636000</v>
      </c>
      <c r="K234" s="69">
        <v>0</v>
      </c>
      <c r="L234" s="69">
        <f t="shared" si="97"/>
        <v>5485000</v>
      </c>
      <c r="N234" s="68" t="s">
        <v>41</v>
      </c>
      <c r="O234" s="69">
        <f t="shared" si="94"/>
        <v>4168000</v>
      </c>
      <c r="P234" s="69">
        <v>800000</v>
      </c>
      <c r="Q234" s="69">
        <v>0</v>
      </c>
      <c r="R234" s="69">
        <f t="shared" si="98"/>
        <v>4968000</v>
      </c>
      <c r="T234" s="68" t="s">
        <v>41</v>
      </c>
      <c r="U234" s="69">
        <f t="shared" si="95"/>
        <v>1.0830537</v>
      </c>
      <c r="V234" s="69">
        <f t="shared" si="95"/>
        <v>0.32128329999999999</v>
      </c>
      <c r="W234" s="69">
        <f t="shared" si="95"/>
        <v>0</v>
      </c>
      <c r="X234" s="70">
        <f t="shared" si="99"/>
        <v>1.4043369999999999</v>
      </c>
    </row>
    <row r="235" spans="2:24">
      <c r="B235" s="68" t="s">
        <v>42</v>
      </c>
      <c r="C235" s="69">
        <f t="shared" si="92"/>
        <v>0</v>
      </c>
      <c r="D235" s="69">
        <v>0</v>
      </c>
      <c r="E235" s="69">
        <v>0</v>
      </c>
      <c r="F235" s="69">
        <f t="shared" si="96"/>
        <v>0</v>
      </c>
      <c r="H235" s="68" t="s">
        <v>42</v>
      </c>
      <c r="I235" s="69">
        <f t="shared" si="93"/>
        <v>0</v>
      </c>
      <c r="J235" s="69">
        <v>0</v>
      </c>
      <c r="K235" s="69">
        <v>0</v>
      </c>
      <c r="L235" s="69">
        <f t="shared" si="97"/>
        <v>0</v>
      </c>
      <c r="N235" s="68" t="s">
        <v>42</v>
      </c>
      <c r="O235" s="69">
        <f t="shared" si="94"/>
        <v>700000</v>
      </c>
      <c r="P235" s="69">
        <v>0</v>
      </c>
      <c r="Q235" s="69">
        <v>0</v>
      </c>
      <c r="R235" s="69">
        <f t="shared" si="98"/>
        <v>700000</v>
      </c>
      <c r="T235" s="68" t="s">
        <v>42</v>
      </c>
      <c r="U235" s="69">
        <f t="shared" si="95"/>
        <v>7.0000000000000007E-2</v>
      </c>
      <c r="V235" s="69">
        <f t="shared" si="95"/>
        <v>0</v>
      </c>
      <c r="W235" s="69">
        <f t="shared" si="95"/>
        <v>0</v>
      </c>
      <c r="X235" s="70">
        <f t="shared" si="99"/>
        <v>7.0000000000000007E-2</v>
      </c>
    </row>
    <row r="236" spans="2:24">
      <c r="B236" s="68" t="s">
        <v>91</v>
      </c>
      <c r="C236" s="69">
        <f t="shared" si="92"/>
        <v>0</v>
      </c>
      <c r="D236" s="69">
        <v>0</v>
      </c>
      <c r="E236" s="69">
        <v>0</v>
      </c>
      <c r="F236" s="69">
        <f t="shared" si="96"/>
        <v>0</v>
      </c>
      <c r="H236" s="68" t="s">
        <v>91</v>
      </c>
      <c r="I236" s="69">
        <f t="shared" si="93"/>
        <v>0</v>
      </c>
      <c r="J236" s="69">
        <v>0</v>
      </c>
      <c r="K236" s="69">
        <v>0</v>
      </c>
      <c r="L236" s="69">
        <f t="shared" si="97"/>
        <v>0</v>
      </c>
      <c r="N236" s="68" t="s">
        <v>91</v>
      </c>
      <c r="O236" s="69">
        <f t="shared" si="94"/>
        <v>307000</v>
      </c>
      <c r="P236" s="69">
        <v>0</v>
      </c>
      <c r="Q236" s="69">
        <v>0</v>
      </c>
      <c r="R236" s="69">
        <f t="shared" si="98"/>
        <v>307000</v>
      </c>
      <c r="T236" s="68" t="s">
        <v>91</v>
      </c>
      <c r="U236" s="69">
        <f t="shared" si="95"/>
        <v>3.0700000000000002E-2</v>
      </c>
      <c r="V236" s="69">
        <f t="shared" si="95"/>
        <v>0</v>
      </c>
      <c r="W236" s="69">
        <f t="shared" si="95"/>
        <v>0</v>
      </c>
      <c r="X236" s="70">
        <f t="shared" si="99"/>
        <v>3.0700000000000002E-2</v>
      </c>
    </row>
    <row r="237" spans="2:24" ht="25.5">
      <c r="B237" s="71" t="s">
        <v>92</v>
      </c>
      <c r="C237" s="69">
        <f t="shared" si="92"/>
        <v>0</v>
      </c>
      <c r="D237" s="69">
        <v>0</v>
      </c>
      <c r="E237" s="69">
        <v>0</v>
      </c>
      <c r="F237" s="69">
        <f t="shared" si="96"/>
        <v>0</v>
      </c>
      <c r="H237" s="71" t="s">
        <v>92</v>
      </c>
      <c r="I237" s="69">
        <f t="shared" si="93"/>
        <v>0</v>
      </c>
      <c r="J237" s="69">
        <v>0</v>
      </c>
      <c r="K237" s="69">
        <v>0</v>
      </c>
      <c r="L237" s="69">
        <f t="shared" si="97"/>
        <v>0</v>
      </c>
      <c r="N237" s="71" t="s">
        <v>92</v>
      </c>
      <c r="O237" s="69">
        <f t="shared" si="94"/>
        <v>0</v>
      </c>
      <c r="P237" s="69">
        <v>0</v>
      </c>
      <c r="Q237" s="69">
        <v>0</v>
      </c>
      <c r="R237" s="69">
        <f t="shared" si="98"/>
        <v>0</v>
      </c>
      <c r="T237" s="71" t="s">
        <v>92</v>
      </c>
      <c r="U237" s="69">
        <f t="shared" si="95"/>
        <v>0</v>
      </c>
      <c r="V237" s="69">
        <f t="shared" si="95"/>
        <v>0</v>
      </c>
      <c r="W237" s="69">
        <f t="shared" si="95"/>
        <v>0</v>
      </c>
      <c r="X237" s="70">
        <f t="shared" si="99"/>
        <v>0</v>
      </c>
    </row>
    <row r="238" spans="2:24">
      <c r="B238" s="68" t="s">
        <v>93</v>
      </c>
      <c r="C238" s="69">
        <f t="shared" si="92"/>
        <v>0</v>
      </c>
      <c r="D238" s="69">
        <v>0</v>
      </c>
      <c r="E238" s="69">
        <v>0</v>
      </c>
      <c r="F238" s="69">
        <f t="shared" si="96"/>
        <v>0</v>
      </c>
      <c r="H238" s="68" t="s">
        <v>93</v>
      </c>
      <c r="I238" s="69">
        <f t="shared" si="93"/>
        <v>0</v>
      </c>
      <c r="J238" s="69">
        <v>0</v>
      </c>
      <c r="K238" s="69">
        <v>0</v>
      </c>
      <c r="L238" s="69">
        <f t="shared" si="97"/>
        <v>0</v>
      </c>
      <c r="N238" s="68" t="s">
        <v>93</v>
      </c>
      <c r="O238" s="69">
        <f t="shared" si="94"/>
        <v>400000</v>
      </c>
      <c r="P238" s="69">
        <v>0</v>
      </c>
      <c r="Q238" s="69">
        <v>0</v>
      </c>
      <c r="R238" s="69">
        <f t="shared" si="98"/>
        <v>400000</v>
      </c>
      <c r="T238" s="68" t="s">
        <v>93</v>
      </c>
      <c r="U238" s="69">
        <f t="shared" si="95"/>
        <v>0.04</v>
      </c>
      <c r="V238" s="69">
        <f t="shared" si="95"/>
        <v>0</v>
      </c>
      <c r="W238" s="69">
        <f t="shared" si="95"/>
        <v>0</v>
      </c>
      <c r="X238" s="70">
        <f t="shared" si="99"/>
        <v>0.04</v>
      </c>
    </row>
    <row r="239" spans="2:24">
      <c r="B239" s="68" t="s">
        <v>94</v>
      </c>
      <c r="C239" s="69">
        <f t="shared" si="92"/>
        <v>0</v>
      </c>
      <c r="D239" s="69">
        <v>0</v>
      </c>
      <c r="E239" s="69">
        <v>0</v>
      </c>
      <c r="F239" s="69">
        <f t="shared" si="96"/>
        <v>0</v>
      </c>
      <c r="H239" s="68" t="s">
        <v>94</v>
      </c>
      <c r="I239" s="69">
        <f t="shared" si="93"/>
        <v>0</v>
      </c>
      <c r="J239" s="69">
        <v>0</v>
      </c>
      <c r="K239" s="69">
        <v>0</v>
      </c>
      <c r="L239" s="69">
        <f t="shared" si="97"/>
        <v>0</v>
      </c>
      <c r="N239" s="68" t="s">
        <v>94</v>
      </c>
      <c r="O239" s="69">
        <f t="shared" si="94"/>
        <v>0</v>
      </c>
      <c r="P239" s="69">
        <v>0</v>
      </c>
      <c r="Q239" s="69">
        <v>0</v>
      </c>
      <c r="R239" s="69">
        <f t="shared" si="98"/>
        <v>0</v>
      </c>
      <c r="T239" s="68" t="s">
        <v>94</v>
      </c>
      <c r="U239" s="69">
        <f t="shared" si="95"/>
        <v>0</v>
      </c>
      <c r="V239" s="69">
        <f t="shared" si="95"/>
        <v>0</v>
      </c>
      <c r="W239" s="69">
        <f t="shared" si="95"/>
        <v>0</v>
      </c>
      <c r="X239" s="70">
        <f t="shared" si="99"/>
        <v>0</v>
      </c>
    </row>
    <row r="240" spans="2:24">
      <c r="B240" s="68"/>
      <c r="C240" s="69"/>
      <c r="D240" s="69"/>
      <c r="E240" s="69"/>
      <c r="F240" s="69"/>
      <c r="H240" s="68"/>
      <c r="I240" s="69"/>
      <c r="J240" s="69"/>
      <c r="K240" s="69"/>
      <c r="L240" s="69"/>
      <c r="N240" s="68"/>
      <c r="O240" s="69"/>
      <c r="P240" s="69"/>
      <c r="Q240" s="69"/>
      <c r="R240" s="69"/>
      <c r="T240" s="68"/>
      <c r="U240" s="70"/>
      <c r="V240" s="70"/>
      <c r="W240" s="70"/>
      <c r="X240" s="70"/>
    </row>
    <row r="241" spans="2:24">
      <c r="B241" s="72" t="s">
        <v>5</v>
      </c>
      <c r="C241" s="70">
        <f>SUM(C228:C239)</f>
        <v>472440537</v>
      </c>
      <c r="D241" s="70">
        <f>SUM(D228:D239)</f>
        <v>776833</v>
      </c>
      <c r="E241" s="70">
        <f>SUM(E228:E239)</f>
        <v>0</v>
      </c>
      <c r="F241" s="70">
        <f>SUM(F228:F239)</f>
        <v>473217370</v>
      </c>
      <c r="H241" s="72" t="s">
        <v>5</v>
      </c>
      <c r="I241" s="70">
        <f>SUM(I228:I239)</f>
        <v>862824123</v>
      </c>
      <c r="J241" s="70">
        <f>SUM(J228:J239)</f>
        <v>1636000</v>
      </c>
      <c r="K241" s="70">
        <f>SUM(K228:K239)</f>
        <v>0</v>
      </c>
      <c r="L241" s="70">
        <f>SUM(L228:L239)</f>
        <v>864460123</v>
      </c>
      <c r="N241" s="72" t="s">
        <v>5</v>
      </c>
      <c r="O241" s="70">
        <f>SUM(O228:O239)</f>
        <v>780600000</v>
      </c>
      <c r="P241" s="70">
        <f>SUM(P228:P239)</f>
        <v>662514000</v>
      </c>
      <c r="Q241" s="70">
        <f>SUM(Q228:Q239)</f>
        <v>0</v>
      </c>
      <c r="R241" s="70">
        <f>SUM(R228:R239)</f>
        <v>1443114000</v>
      </c>
      <c r="T241" s="72" t="s">
        <v>5</v>
      </c>
      <c r="U241" s="70">
        <f>SUM(U228:U239)</f>
        <v>211.58646599999997</v>
      </c>
      <c r="V241" s="70">
        <f>SUM(V228:V239)</f>
        <v>66.49268330000001</v>
      </c>
      <c r="W241" s="70">
        <f>SUM(W228:W239)</f>
        <v>0</v>
      </c>
      <c r="X241" s="70">
        <f>SUM(X228:X239)</f>
        <v>278.07914930000004</v>
      </c>
    </row>
    <row r="243" spans="2:24">
      <c r="B243" s="204" t="s">
        <v>134</v>
      </c>
      <c r="C243" s="205"/>
      <c r="D243" s="205"/>
      <c r="E243" s="205"/>
      <c r="F243" s="206"/>
      <c r="H243" s="204" t="s">
        <v>134</v>
      </c>
      <c r="I243" s="205"/>
      <c r="J243" s="205"/>
      <c r="K243" s="205"/>
      <c r="L243" s="206"/>
      <c r="N243" s="204" t="s">
        <v>134</v>
      </c>
      <c r="O243" s="205"/>
      <c r="P243" s="205"/>
      <c r="Q243" s="205"/>
      <c r="R243" s="206"/>
      <c r="T243" s="204" t="str">
        <f>N243</f>
        <v>FY 2017-18</v>
      </c>
      <c r="U243" s="205"/>
      <c r="V243" s="205"/>
      <c r="W243" s="205"/>
      <c r="X243" s="206"/>
    </row>
    <row r="244" spans="2:24">
      <c r="B244" s="207" t="s">
        <v>0</v>
      </c>
      <c r="C244" s="207" t="s">
        <v>82</v>
      </c>
      <c r="D244" s="207"/>
      <c r="E244" s="207"/>
      <c r="F244" s="207"/>
      <c r="H244" s="207" t="s">
        <v>0</v>
      </c>
      <c r="I244" s="207" t="s">
        <v>82</v>
      </c>
      <c r="J244" s="207"/>
      <c r="K244" s="207"/>
      <c r="L244" s="207"/>
      <c r="N244" s="199" t="s">
        <v>0</v>
      </c>
      <c r="O244" s="201" t="s">
        <v>82</v>
      </c>
      <c r="P244" s="202"/>
      <c r="Q244" s="202"/>
      <c r="R244" s="203"/>
      <c r="T244" s="199" t="s">
        <v>0</v>
      </c>
      <c r="U244" s="201" t="s">
        <v>82</v>
      </c>
      <c r="V244" s="202"/>
      <c r="W244" s="202"/>
      <c r="X244" s="203"/>
    </row>
    <row r="245" spans="2:24" ht="25.5">
      <c r="B245" s="207"/>
      <c r="C245" s="67" t="s">
        <v>83</v>
      </c>
      <c r="D245" s="67" t="s">
        <v>84</v>
      </c>
      <c r="E245" s="67" t="s">
        <v>85</v>
      </c>
      <c r="F245" s="67" t="s">
        <v>86</v>
      </c>
      <c r="H245" s="207"/>
      <c r="I245" s="67" t="s">
        <v>83</v>
      </c>
      <c r="J245" s="67" t="s">
        <v>84</v>
      </c>
      <c r="K245" s="67" t="s">
        <v>85</v>
      </c>
      <c r="L245" s="67" t="s">
        <v>86</v>
      </c>
      <c r="N245" s="200"/>
      <c r="O245" s="67" t="s">
        <v>83</v>
      </c>
      <c r="P245" s="67" t="s">
        <v>84</v>
      </c>
      <c r="Q245" s="67" t="s">
        <v>85</v>
      </c>
      <c r="R245" s="67" t="s">
        <v>86</v>
      </c>
      <c r="T245" s="200"/>
      <c r="U245" s="67" t="s">
        <v>83</v>
      </c>
      <c r="V245" s="67" t="s">
        <v>84</v>
      </c>
      <c r="W245" s="67" t="s">
        <v>85</v>
      </c>
      <c r="X245" s="67" t="s">
        <v>86</v>
      </c>
    </row>
    <row r="246" spans="2:24">
      <c r="B246" s="68" t="s">
        <v>87</v>
      </c>
      <c r="C246" s="69">
        <f t="shared" ref="C246:C257" si="100">F228</f>
        <v>0</v>
      </c>
      <c r="D246" s="69">
        <v>0</v>
      </c>
      <c r="E246" s="69">
        <v>0</v>
      </c>
      <c r="F246" s="69">
        <f>C246+D246-E246</f>
        <v>0</v>
      </c>
      <c r="H246" s="68" t="s">
        <v>87</v>
      </c>
      <c r="I246" s="69">
        <f t="shared" ref="I246:I257" si="101">L228</f>
        <v>2112500</v>
      </c>
      <c r="J246" s="69">
        <v>0</v>
      </c>
      <c r="K246" s="69">
        <v>0</v>
      </c>
      <c r="L246" s="69">
        <f>I246+J246-K246</f>
        <v>2112500</v>
      </c>
      <c r="N246" s="68" t="s">
        <v>87</v>
      </c>
      <c r="O246" s="69">
        <f t="shared" ref="O246:O257" si="102">R228</f>
        <v>0</v>
      </c>
      <c r="P246" s="69">
        <v>0</v>
      </c>
      <c r="Q246" s="69">
        <v>0</v>
      </c>
      <c r="R246" s="69">
        <f>O246+P246-Q246</f>
        <v>0</v>
      </c>
      <c r="T246" s="68" t="s">
        <v>87</v>
      </c>
      <c r="U246" s="69">
        <f t="shared" ref="U246:W257" si="103">(C246+I246+O246)/10^7</f>
        <v>0.21124999999999999</v>
      </c>
      <c r="V246" s="69">
        <f t="shared" si="103"/>
        <v>0</v>
      </c>
      <c r="W246" s="69">
        <f t="shared" si="103"/>
        <v>0</v>
      </c>
      <c r="X246" s="70">
        <f>U246+V246-W246</f>
        <v>0.21124999999999999</v>
      </c>
    </row>
    <row r="247" spans="2:24">
      <c r="B247" s="68" t="s">
        <v>40</v>
      </c>
      <c r="C247" s="69">
        <f t="shared" si="100"/>
        <v>10512000</v>
      </c>
      <c r="D247" s="69">
        <v>0</v>
      </c>
      <c r="E247" s="69">
        <v>0</v>
      </c>
      <c r="F247" s="69">
        <f t="shared" ref="F247:F257" si="104">C247+D247-E247</f>
        <v>10512000</v>
      </c>
      <c r="H247" s="68" t="s">
        <v>40</v>
      </c>
      <c r="I247" s="69">
        <f t="shared" si="101"/>
        <v>34294150</v>
      </c>
      <c r="J247" s="69">
        <v>0</v>
      </c>
      <c r="K247" s="69">
        <v>0</v>
      </c>
      <c r="L247" s="69">
        <f t="shared" ref="L247:L257" si="105">I247+J247-K247</f>
        <v>34294150</v>
      </c>
      <c r="N247" s="68" t="s">
        <v>40</v>
      </c>
      <c r="O247" s="69">
        <f t="shared" si="102"/>
        <v>100860000</v>
      </c>
      <c r="P247" s="69">
        <v>4900000</v>
      </c>
      <c r="Q247" s="69">
        <v>0</v>
      </c>
      <c r="R247" s="69">
        <f t="shared" ref="R247:R257" si="106">O247+P247-Q247</f>
        <v>105760000</v>
      </c>
      <c r="T247" s="68" t="s">
        <v>40</v>
      </c>
      <c r="U247" s="69">
        <f t="shared" si="103"/>
        <v>14.566615000000001</v>
      </c>
      <c r="V247" s="69">
        <f t="shared" si="103"/>
        <v>0.49</v>
      </c>
      <c r="W247" s="69">
        <f t="shared" si="103"/>
        <v>0</v>
      </c>
      <c r="X247" s="70">
        <f t="shared" ref="X247:X257" si="107">U247+V247-W247</f>
        <v>15.056615000000001</v>
      </c>
    </row>
    <row r="248" spans="2:24">
      <c r="B248" s="68" t="s">
        <v>88</v>
      </c>
      <c r="C248" s="69">
        <f t="shared" si="100"/>
        <v>0</v>
      </c>
      <c r="D248" s="69">
        <v>0</v>
      </c>
      <c r="E248" s="69">
        <v>0</v>
      </c>
      <c r="F248" s="69">
        <f t="shared" si="104"/>
        <v>0</v>
      </c>
      <c r="H248" s="68" t="s">
        <v>88</v>
      </c>
      <c r="I248" s="69">
        <f t="shared" si="101"/>
        <v>0</v>
      </c>
      <c r="J248" s="69">
        <v>0</v>
      </c>
      <c r="K248" s="69">
        <v>0</v>
      </c>
      <c r="L248" s="69">
        <f t="shared" si="105"/>
        <v>0</v>
      </c>
      <c r="N248" s="68" t="s">
        <v>88</v>
      </c>
      <c r="O248" s="69">
        <f t="shared" si="102"/>
        <v>0</v>
      </c>
      <c r="P248" s="69">
        <v>0</v>
      </c>
      <c r="Q248" s="69">
        <v>0</v>
      </c>
      <c r="R248" s="69">
        <f t="shared" si="106"/>
        <v>0</v>
      </c>
      <c r="T248" s="68" t="s">
        <v>88</v>
      </c>
      <c r="U248" s="69">
        <f t="shared" si="103"/>
        <v>0</v>
      </c>
      <c r="V248" s="69">
        <f t="shared" si="103"/>
        <v>0</v>
      </c>
      <c r="W248" s="69">
        <f t="shared" si="103"/>
        <v>0</v>
      </c>
      <c r="X248" s="70">
        <f t="shared" si="107"/>
        <v>0</v>
      </c>
    </row>
    <row r="249" spans="2:24">
      <c r="B249" s="68" t="s">
        <v>89</v>
      </c>
      <c r="C249" s="69">
        <f t="shared" si="100"/>
        <v>0</v>
      </c>
      <c r="D249" s="69">
        <v>0</v>
      </c>
      <c r="E249" s="69">
        <v>0</v>
      </c>
      <c r="F249" s="69">
        <f t="shared" si="104"/>
        <v>0</v>
      </c>
      <c r="H249" s="68" t="s">
        <v>89</v>
      </c>
      <c r="I249" s="69">
        <f t="shared" si="101"/>
        <v>11330000</v>
      </c>
      <c r="J249" s="69">
        <v>4172000</v>
      </c>
      <c r="K249" s="69">
        <v>0</v>
      </c>
      <c r="L249" s="69">
        <f t="shared" si="105"/>
        <v>15502000</v>
      </c>
      <c r="N249" s="68" t="s">
        <v>89</v>
      </c>
      <c r="O249" s="69">
        <f t="shared" si="102"/>
        <v>0</v>
      </c>
      <c r="P249" s="69">
        <v>0</v>
      </c>
      <c r="Q249" s="69">
        <v>0</v>
      </c>
      <c r="R249" s="69">
        <f t="shared" si="106"/>
        <v>0</v>
      </c>
      <c r="T249" s="68" t="s">
        <v>89</v>
      </c>
      <c r="U249" s="69">
        <f t="shared" si="103"/>
        <v>1.133</v>
      </c>
      <c r="V249" s="69">
        <f t="shared" si="103"/>
        <v>0.41720000000000002</v>
      </c>
      <c r="W249" s="69">
        <f t="shared" si="103"/>
        <v>0</v>
      </c>
      <c r="X249" s="70">
        <f t="shared" si="107"/>
        <v>1.5502</v>
      </c>
    </row>
    <row r="250" spans="2:24">
      <c r="B250" s="68" t="s">
        <v>39</v>
      </c>
      <c r="C250" s="69">
        <f t="shared" si="100"/>
        <v>126819000</v>
      </c>
      <c r="D250" s="69">
        <v>0</v>
      </c>
      <c r="E250" s="69">
        <v>0</v>
      </c>
      <c r="F250" s="69">
        <f t="shared" si="104"/>
        <v>126819000</v>
      </c>
      <c r="H250" s="68" t="s">
        <v>39</v>
      </c>
      <c r="I250" s="69">
        <f t="shared" si="101"/>
        <v>517646473</v>
      </c>
      <c r="J250" s="69">
        <v>0</v>
      </c>
      <c r="K250" s="69">
        <v>0</v>
      </c>
      <c r="L250" s="69">
        <f t="shared" si="105"/>
        <v>517646473</v>
      </c>
      <c r="N250" s="68" t="s">
        <v>39</v>
      </c>
      <c r="O250" s="69">
        <f t="shared" si="102"/>
        <v>556168000</v>
      </c>
      <c r="P250" s="69">
        <v>0</v>
      </c>
      <c r="Q250" s="69">
        <v>0</v>
      </c>
      <c r="R250" s="69">
        <f t="shared" si="106"/>
        <v>556168000</v>
      </c>
      <c r="T250" s="68" t="s">
        <v>39</v>
      </c>
      <c r="U250" s="69">
        <f t="shared" si="103"/>
        <v>120.0633473</v>
      </c>
      <c r="V250" s="69">
        <f t="shared" si="103"/>
        <v>0</v>
      </c>
      <c r="W250" s="69">
        <f t="shared" si="103"/>
        <v>0</v>
      </c>
      <c r="X250" s="70">
        <f t="shared" si="107"/>
        <v>120.0633473</v>
      </c>
    </row>
    <row r="251" spans="2:24">
      <c r="B251" s="68" t="s">
        <v>90</v>
      </c>
      <c r="C251" s="69">
        <f t="shared" si="100"/>
        <v>332296000</v>
      </c>
      <c r="D251" s="69">
        <v>0</v>
      </c>
      <c r="E251" s="69">
        <v>0</v>
      </c>
      <c r="F251" s="69">
        <f t="shared" si="104"/>
        <v>332296000</v>
      </c>
      <c r="H251" s="68" t="s">
        <v>90</v>
      </c>
      <c r="I251" s="69">
        <f t="shared" si="101"/>
        <v>293592000</v>
      </c>
      <c r="J251" s="69">
        <v>10350000</v>
      </c>
      <c r="K251" s="69">
        <v>0</v>
      </c>
      <c r="L251" s="69">
        <f t="shared" si="105"/>
        <v>303942000</v>
      </c>
      <c r="N251" s="68" t="s">
        <v>90</v>
      </c>
      <c r="O251" s="69">
        <f t="shared" si="102"/>
        <v>779711000</v>
      </c>
      <c r="P251" s="69">
        <v>0</v>
      </c>
      <c r="Q251" s="69">
        <v>0</v>
      </c>
      <c r="R251" s="69">
        <f t="shared" si="106"/>
        <v>779711000</v>
      </c>
      <c r="T251" s="68" t="s">
        <v>90</v>
      </c>
      <c r="U251" s="69">
        <f t="shared" si="103"/>
        <v>140.5599</v>
      </c>
      <c r="V251" s="69">
        <f t="shared" si="103"/>
        <v>1.0349999999999999</v>
      </c>
      <c r="W251" s="69">
        <f t="shared" si="103"/>
        <v>0</v>
      </c>
      <c r="X251" s="70">
        <f t="shared" si="107"/>
        <v>141.5949</v>
      </c>
    </row>
    <row r="252" spans="2:24">
      <c r="B252" s="68" t="s">
        <v>41</v>
      </c>
      <c r="C252" s="69">
        <f t="shared" si="100"/>
        <v>3590370</v>
      </c>
      <c r="D252" s="69">
        <v>0</v>
      </c>
      <c r="E252" s="69">
        <v>0</v>
      </c>
      <c r="F252" s="69">
        <f t="shared" si="104"/>
        <v>3590370</v>
      </c>
      <c r="H252" s="68" t="s">
        <v>41</v>
      </c>
      <c r="I252" s="69">
        <f t="shared" si="101"/>
        <v>5485000</v>
      </c>
      <c r="J252" s="69">
        <v>0</v>
      </c>
      <c r="K252" s="69">
        <v>0</v>
      </c>
      <c r="L252" s="69">
        <f t="shared" si="105"/>
        <v>5485000</v>
      </c>
      <c r="N252" s="68" t="s">
        <v>41</v>
      </c>
      <c r="O252" s="69">
        <f t="shared" si="102"/>
        <v>4968000</v>
      </c>
      <c r="P252" s="69">
        <v>0</v>
      </c>
      <c r="Q252" s="69">
        <v>0</v>
      </c>
      <c r="R252" s="69">
        <f t="shared" si="106"/>
        <v>4968000</v>
      </c>
      <c r="T252" s="68" t="s">
        <v>41</v>
      </c>
      <c r="U252" s="69">
        <f t="shared" si="103"/>
        <v>1.4043369999999999</v>
      </c>
      <c r="V252" s="69">
        <f t="shared" si="103"/>
        <v>0</v>
      </c>
      <c r="W252" s="69">
        <f t="shared" si="103"/>
        <v>0</v>
      </c>
      <c r="X252" s="70">
        <f t="shared" si="107"/>
        <v>1.4043369999999999</v>
      </c>
    </row>
    <row r="253" spans="2:24">
      <c r="B253" s="68" t="s">
        <v>42</v>
      </c>
      <c r="C253" s="69">
        <f t="shared" si="100"/>
        <v>0</v>
      </c>
      <c r="D253" s="69">
        <v>0</v>
      </c>
      <c r="E253" s="69">
        <v>0</v>
      </c>
      <c r="F253" s="69">
        <f t="shared" si="104"/>
        <v>0</v>
      </c>
      <c r="H253" s="68" t="s">
        <v>42</v>
      </c>
      <c r="I253" s="69">
        <f t="shared" si="101"/>
        <v>0</v>
      </c>
      <c r="J253" s="69">
        <v>0</v>
      </c>
      <c r="K253" s="69">
        <v>0</v>
      </c>
      <c r="L253" s="69">
        <f t="shared" si="105"/>
        <v>0</v>
      </c>
      <c r="N253" s="68" t="s">
        <v>42</v>
      </c>
      <c r="O253" s="69">
        <f t="shared" si="102"/>
        <v>700000</v>
      </c>
      <c r="P253" s="69">
        <v>0</v>
      </c>
      <c r="Q253" s="69">
        <v>0</v>
      </c>
      <c r="R253" s="69">
        <f t="shared" si="106"/>
        <v>700000</v>
      </c>
      <c r="T253" s="68" t="s">
        <v>42</v>
      </c>
      <c r="U253" s="69">
        <f t="shared" si="103"/>
        <v>7.0000000000000007E-2</v>
      </c>
      <c r="V253" s="69">
        <f t="shared" si="103"/>
        <v>0</v>
      </c>
      <c r="W253" s="69">
        <f t="shared" si="103"/>
        <v>0</v>
      </c>
      <c r="X253" s="70">
        <f t="shared" si="107"/>
        <v>7.0000000000000007E-2</v>
      </c>
    </row>
    <row r="254" spans="2:24">
      <c r="B254" s="68" t="s">
        <v>91</v>
      </c>
      <c r="C254" s="69">
        <f t="shared" si="100"/>
        <v>0</v>
      </c>
      <c r="D254" s="69">
        <v>0</v>
      </c>
      <c r="E254" s="69">
        <v>0</v>
      </c>
      <c r="F254" s="69">
        <f t="shared" si="104"/>
        <v>0</v>
      </c>
      <c r="H254" s="68" t="s">
        <v>91</v>
      </c>
      <c r="I254" s="69">
        <f t="shared" si="101"/>
        <v>0</v>
      </c>
      <c r="J254" s="69">
        <v>0</v>
      </c>
      <c r="K254" s="69">
        <v>0</v>
      </c>
      <c r="L254" s="69">
        <f t="shared" si="105"/>
        <v>0</v>
      </c>
      <c r="N254" s="68" t="s">
        <v>91</v>
      </c>
      <c r="O254" s="69">
        <f t="shared" si="102"/>
        <v>307000</v>
      </c>
      <c r="P254" s="69">
        <v>7000</v>
      </c>
      <c r="Q254" s="69">
        <v>0</v>
      </c>
      <c r="R254" s="69">
        <f t="shared" si="106"/>
        <v>314000</v>
      </c>
      <c r="T254" s="68" t="s">
        <v>91</v>
      </c>
      <c r="U254" s="69">
        <f t="shared" si="103"/>
        <v>3.0700000000000002E-2</v>
      </c>
      <c r="V254" s="69">
        <f t="shared" si="103"/>
        <v>6.9999999999999999E-4</v>
      </c>
      <c r="W254" s="69">
        <f t="shared" si="103"/>
        <v>0</v>
      </c>
      <c r="X254" s="70">
        <f t="shared" si="107"/>
        <v>3.1400000000000004E-2</v>
      </c>
    </row>
    <row r="255" spans="2:24" ht="25.5">
      <c r="B255" s="71" t="s">
        <v>92</v>
      </c>
      <c r="C255" s="69">
        <f t="shared" si="100"/>
        <v>0</v>
      </c>
      <c r="D255" s="69">
        <v>0</v>
      </c>
      <c r="E255" s="69">
        <v>0</v>
      </c>
      <c r="F255" s="69">
        <f t="shared" si="104"/>
        <v>0</v>
      </c>
      <c r="H255" s="71" t="s">
        <v>92</v>
      </c>
      <c r="I255" s="69">
        <f t="shared" si="101"/>
        <v>0</v>
      </c>
      <c r="J255" s="69">
        <v>0</v>
      </c>
      <c r="K255" s="69">
        <v>0</v>
      </c>
      <c r="L255" s="69">
        <f t="shared" si="105"/>
        <v>0</v>
      </c>
      <c r="N255" s="71" t="s">
        <v>92</v>
      </c>
      <c r="O255" s="69">
        <f t="shared" si="102"/>
        <v>0</v>
      </c>
      <c r="P255" s="69">
        <v>0</v>
      </c>
      <c r="Q255" s="69">
        <v>0</v>
      </c>
      <c r="R255" s="69">
        <f t="shared" si="106"/>
        <v>0</v>
      </c>
      <c r="T255" s="71" t="s">
        <v>92</v>
      </c>
      <c r="U255" s="69">
        <f t="shared" si="103"/>
        <v>0</v>
      </c>
      <c r="V255" s="69">
        <f t="shared" si="103"/>
        <v>0</v>
      </c>
      <c r="W255" s="69">
        <f t="shared" si="103"/>
        <v>0</v>
      </c>
      <c r="X255" s="70">
        <f t="shared" si="107"/>
        <v>0</v>
      </c>
    </row>
    <row r="256" spans="2:24">
      <c r="B256" s="68" t="s">
        <v>93</v>
      </c>
      <c r="C256" s="69">
        <f t="shared" si="100"/>
        <v>0</v>
      </c>
      <c r="D256" s="69">
        <v>0</v>
      </c>
      <c r="E256" s="69">
        <v>0</v>
      </c>
      <c r="F256" s="69">
        <f t="shared" si="104"/>
        <v>0</v>
      </c>
      <c r="H256" s="68" t="s">
        <v>93</v>
      </c>
      <c r="I256" s="69">
        <f t="shared" si="101"/>
        <v>0</v>
      </c>
      <c r="J256" s="69">
        <v>0</v>
      </c>
      <c r="K256" s="69">
        <v>0</v>
      </c>
      <c r="L256" s="69">
        <f t="shared" si="105"/>
        <v>0</v>
      </c>
      <c r="N256" s="68" t="s">
        <v>93</v>
      </c>
      <c r="O256" s="69">
        <f t="shared" si="102"/>
        <v>400000</v>
      </c>
      <c r="P256" s="69">
        <v>0</v>
      </c>
      <c r="Q256" s="69">
        <v>0</v>
      </c>
      <c r="R256" s="69">
        <f t="shared" si="106"/>
        <v>400000</v>
      </c>
      <c r="T256" s="68" t="s">
        <v>93</v>
      </c>
      <c r="U256" s="69">
        <f t="shared" si="103"/>
        <v>0.04</v>
      </c>
      <c r="V256" s="69">
        <f t="shared" si="103"/>
        <v>0</v>
      </c>
      <c r="W256" s="69">
        <f t="shared" si="103"/>
        <v>0</v>
      </c>
      <c r="X256" s="70">
        <f t="shared" si="107"/>
        <v>0.04</v>
      </c>
    </row>
    <row r="257" spans="2:24">
      <c r="B257" s="68" t="s">
        <v>94</v>
      </c>
      <c r="C257" s="69">
        <f t="shared" si="100"/>
        <v>0</v>
      </c>
      <c r="D257" s="69">
        <v>0</v>
      </c>
      <c r="E257" s="69">
        <v>0</v>
      </c>
      <c r="F257" s="69">
        <f t="shared" si="104"/>
        <v>0</v>
      </c>
      <c r="H257" s="68" t="s">
        <v>94</v>
      </c>
      <c r="I257" s="69">
        <f t="shared" si="101"/>
        <v>0</v>
      </c>
      <c r="J257" s="69">
        <v>0</v>
      </c>
      <c r="K257" s="69">
        <v>0</v>
      </c>
      <c r="L257" s="69">
        <f t="shared" si="105"/>
        <v>0</v>
      </c>
      <c r="N257" s="68" t="s">
        <v>94</v>
      </c>
      <c r="O257" s="69">
        <f t="shared" si="102"/>
        <v>0</v>
      </c>
      <c r="P257" s="69">
        <v>0</v>
      </c>
      <c r="Q257" s="69">
        <v>0</v>
      </c>
      <c r="R257" s="69">
        <f t="shared" si="106"/>
        <v>0</v>
      </c>
      <c r="T257" s="68" t="s">
        <v>94</v>
      </c>
      <c r="U257" s="69">
        <f t="shared" si="103"/>
        <v>0</v>
      </c>
      <c r="V257" s="69">
        <f t="shared" si="103"/>
        <v>0</v>
      </c>
      <c r="W257" s="69">
        <f t="shared" si="103"/>
        <v>0</v>
      </c>
      <c r="X257" s="70">
        <f t="shared" si="107"/>
        <v>0</v>
      </c>
    </row>
    <row r="258" spans="2:24">
      <c r="B258" s="68"/>
      <c r="C258" s="69"/>
      <c r="D258" s="69"/>
      <c r="E258" s="69"/>
      <c r="F258" s="69"/>
      <c r="H258" s="68"/>
      <c r="I258" s="69"/>
      <c r="J258" s="69"/>
      <c r="K258" s="69"/>
      <c r="L258" s="69"/>
      <c r="N258" s="68"/>
      <c r="O258" s="69"/>
      <c r="P258" s="69"/>
      <c r="Q258" s="69"/>
      <c r="R258" s="69"/>
      <c r="T258" s="68"/>
      <c r="U258" s="70"/>
      <c r="V258" s="70"/>
      <c r="W258" s="70"/>
      <c r="X258" s="70"/>
    </row>
    <row r="259" spans="2:24">
      <c r="B259" s="72" t="s">
        <v>5</v>
      </c>
      <c r="C259" s="69">
        <f>SUM(C246:C257)</f>
        <v>473217370</v>
      </c>
      <c r="D259" s="69">
        <f>SUM(D246:D257)</f>
        <v>0</v>
      </c>
      <c r="E259" s="69">
        <f>SUM(E246:E257)</f>
        <v>0</v>
      </c>
      <c r="F259" s="69">
        <f>SUM(F246:F257)</f>
        <v>473217370</v>
      </c>
      <c r="H259" s="72" t="s">
        <v>5</v>
      </c>
      <c r="I259" s="69">
        <f>SUM(I246:I257)</f>
        <v>864460123</v>
      </c>
      <c r="J259" s="69">
        <f>SUM(J246:J257)</f>
        <v>14522000</v>
      </c>
      <c r="K259" s="69">
        <f>SUM(K246:K257)</f>
        <v>0</v>
      </c>
      <c r="L259" s="69">
        <f>SUM(L246:L257)</f>
        <v>878982123</v>
      </c>
      <c r="N259" s="72" t="s">
        <v>5</v>
      </c>
      <c r="O259" s="69">
        <f>SUM(O246:O257)</f>
        <v>1443114000</v>
      </c>
      <c r="P259" s="69">
        <f>SUM(P246:P257)</f>
        <v>4907000</v>
      </c>
      <c r="Q259" s="69">
        <f>SUM(Q246:Q257)</f>
        <v>0</v>
      </c>
      <c r="R259" s="69">
        <f>SUM(R246:R257)</f>
        <v>1448021000</v>
      </c>
      <c r="T259" s="72" t="s">
        <v>5</v>
      </c>
      <c r="U259" s="70">
        <f>SUM(U246:U257)</f>
        <v>278.07914930000004</v>
      </c>
      <c r="V259" s="70">
        <f>SUM(V246:V257)</f>
        <v>1.9428999999999998</v>
      </c>
      <c r="W259" s="70">
        <f>SUM(W246:W257)</f>
        <v>0</v>
      </c>
      <c r="X259" s="70">
        <f>SUM(X246:X257)</f>
        <v>280.02204930000005</v>
      </c>
    </row>
    <row r="261" spans="2:24">
      <c r="B261" s="204" t="s">
        <v>135</v>
      </c>
      <c r="C261" s="205"/>
      <c r="D261" s="205"/>
      <c r="E261" s="205"/>
      <c r="F261" s="206"/>
      <c r="H261" s="204" t="s">
        <v>135</v>
      </c>
      <c r="I261" s="205"/>
      <c r="J261" s="205"/>
      <c r="K261" s="205"/>
      <c r="L261" s="206"/>
      <c r="N261" s="204" t="s">
        <v>135</v>
      </c>
      <c r="O261" s="205"/>
      <c r="P261" s="205"/>
      <c r="Q261" s="205"/>
      <c r="R261" s="206"/>
      <c r="T261" s="204" t="str">
        <f>N261</f>
        <v>FY 2018-19</v>
      </c>
      <c r="U261" s="205"/>
      <c r="V261" s="205"/>
      <c r="W261" s="205"/>
      <c r="X261" s="206"/>
    </row>
    <row r="262" spans="2:24">
      <c r="B262" s="207" t="s">
        <v>0</v>
      </c>
      <c r="C262" s="207" t="s">
        <v>82</v>
      </c>
      <c r="D262" s="207"/>
      <c r="E262" s="207"/>
      <c r="F262" s="207"/>
      <c r="H262" s="207" t="s">
        <v>0</v>
      </c>
      <c r="I262" s="207" t="s">
        <v>82</v>
      </c>
      <c r="J262" s="207"/>
      <c r="K262" s="207"/>
      <c r="L262" s="207"/>
      <c r="N262" s="199" t="s">
        <v>0</v>
      </c>
      <c r="O262" s="201" t="s">
        <v>82</v>
      </c>
      <c r="P262" s="202"/>
      <c r="Q262" s="202"/>
      <c r="R262" s="203"/>
      <c r="T262" s="199" t="s">
        <v>0</v>
      </c>
      <c r="U262" s="201" t="s">
        <v>82</v>
      </c>
      <c r="V262" s="202"/>
      <c r="W262" s="202"/>
      <c r="X262" s="203"/>
    </row>
    <row r="263" spans="2:24" ht="25.5">
      <c r="B263" s="207"/>
      <c r="C263" s="67" t="s">
        <v>83</v>
      </c>
      <c r="D263" s="67" t="s">
        <v>84</v>
      </c>
      <c r="E263" s="67" t="s">
        <v>85</v>
      </c>
      <c r="F263" s="67" t="s">
        <v>86</v>
      </c>
      <c r="H263" s="207"/>
      <c r="I263" s="67" t="s">
        <v>83</v>
      </c>
      <c r="J263" s="67" t="s">
        <v>84</v>
      </c>
      <c r="K263" s="67" t="s">
        <v>85</v>
      </c>
      <c r="L263" s="67" t="s">
        <v>86</v>
      </c>
      <c r="N263" s="200"/>
      <c r="O263" s="67" t="s">
        <v>83</v>
      </c>
      <c r="P263" s="67" t="s">
        <v>84</v>
      </c>
      <c r="Q263" s="67" t="s">
        <v>85</v>
      </c>
      <c r="R263" s="67" t="s">
        <v>86</v>
      </c>
      <c r="T263" s="200"/>
      <c r="U263" s="67" t="s">
        <v>83</v>
      </c>
      <c r="V263" s="67" t="s">
        <v>84</v>
      </c>
      <c r="W263" s="67" t="s">
        <v>85</v>
      </c>
      <c r="X263" s="67" t="s">
        <v>86</v>
      </c>
    </row>
    <row r="264" spans="2:24">
      <c r="B264" s="68" t="s">
        <v>87</v>
      </c>
      <c r="C264" s="69">
        <f t="shared" ref="C264:C275" si="108">F246</f>
        <v>0</v>
      </c>
      <c r="D264" s="69">
        <v>0</v>
      </c>
      <c r="E264" s="69">
        <v>0</v>
      </c>
      <c r="F264" s="69">
        <f>C264+D264-E264</f>
        <v>0</v>
      </c>
      <c r="H264" s="68" t="s">
        <v>87</v>
      </c>
      <c r="I264" s="69">
        <f t="shared" ref="I264:I275" si="109">L246</f>
        <v>2112500</v>
      </c>
      <c r="J264" s="69">
        <v>0</v>
      </c>
      <c r="K264" s="69">
        <v>0</v>
      </c>
      <c r="L264" s="69">
        <f>I264+J264-K264</f>
        <v>2112500</v>
      </c>
      <c r="N264" s="68" t="s">
        <v>87</v>
      </c>
      <c r="O264" s="69">
        <f t="shared" ref="O264:O275" si="110">R246</f>
        <v>0</v>
      </c>
      <c r="P264" s="69">
        <v>0</v>
      </c>
      <c r="Q264" s="69">
        <v>0</v>
      </c>
      <c r="R264" s="69">
        <f>O264+P264-Q264</f>
        <v>0</v>
      </c>
      <c r="T264" s="68" t="s">
        <v>87</v>
      </c>
      <c r="U264" s="69">
        <f t="shared" ref="U264:W275" si="111">(C264+I264+O264)/10^7</f>
        <v>0.21124999999999999</v>
      </c>
      <c r="V264" s="69">
        <f t="shared" si="111"/>
        <v>0</v>
      </c>
      <c r="W264" s="69">
        <f t="shared" si="111"/>
        <v>0</v>
      </c>
      <c r="X264" s="70">
        <f>U264+V264-W264</f>
        <v>0.21124999999999999</v>
      </c>
    </row>
    <row r="265" spans="2:24">
      <c r="B265" s="68" t="s">
        <v>40</v>
      </c>
      <c r="C265" s="69">
        <f t="shared" si="108"/>
        <v>10512000</v>
      </c>
      <c r="D265" s="69">
        <v>0</v>
      </c>
      <c r="E265" s="69">
        <v>0</v>
      </c>
      <c r="F265" s="69">
        <f t="shared" ref="F265:F275" si="112">C265+D265-E265</f>
        <v>10512000</v>
      </c>
      <c r="H265" s="68" t="s">
        <v>40</v>
      </c>
      <c r="I265" s="69">
        <f t="shared" si="109"/>
        <v>34294150</v>
      </c>
      <c r="J265" s="69">
        <v>0</v>
      </c>
      <c r="K265" s="69">
        <v>0</v>
      </c>
      <c r="L265" s="69">
        <f t="shared" ref="L265:L275" si="113">I265+J265-K265</f>
        <v>34294150</v>
      </c>
      <c r="N265" s="68" t="s">
        <v>40</v>
      </c>
      <c r="O265" s="69">
        <f t="shared" si="110"/>
        <v>105760000</v>
      </c>
      <c r="P265" s="69">
        <v>0</v>
      </c>
      <c r="Q265" s="69">
        <v>0</v>
      </c>
      <c r="R265" s="69">
        <f t="shared" ref="R265:R275" si="114">O265+P265-Q265</f>
        <v>105760000</v>
      </c>
      <c r="T265" s="68" t="s">
        <v>40</v>
      </c>
      <c r="U265" s="69">
        <f t="shared" si="111"/>
        <v>15.056615000000001</v>
      </c>
      <c r="V265" s="69">
        <f t="shared" si="111"/>
        <v>0</v>
      </c>
      <c r="W265" s="69">
        <f t="shared" si="111"/>
        <v>0</v>
      </c>
      <c r="X265" s="70">
        <f t="shared" ref="X265:X275" si="115">U265+V265-W265</f>
        <v>15.056615000000001</v>
      </c>
    </row>
    <row r="266" spans="2:24">
      <c r="B266" s="68" t="s">
        <v>88</v>
      </c>
      <c r="C266" s="69">
        <f t="shared" si="108"/>
        <v>0</v>
      </c>
      <c r="D266" s="69">
        <v>0</v>
      </c>
      <c r="E266" s="69">
        <v>0</v>
      </c>
      <c r="F266" s="69">
        <f t="shared" si="112"/>
        <v>0</v>
      </c>
      <c r="H266" s="68" t="s">
        <v>88</v>
      </c>
      <c r="I266" s="69">
        <f t="shared" si="109"/>
        <v>0</v>
      </c>
      <c r="J266" s="69">
        <v>0</v>
      </c>
      <c r="K266" s="69">
        <v>0</v>
      </c>
      <c r="L266" s="69">
        <f t="shared" si="113"/>
        <v>0</v>
      </c>
      <c r="N266" s="68" t="s">
        <v>88</v>
      </c>
      <c r="O266" s="69">
        <f t="shared" si="110"/>
        <v>0</v>
      </c>
      <c r="P266" s="69">
        <v>0</v>
      </c>
      <c r="Q266" s="69">
        <v>0</v>
      </c>
      <c r="R266" s="69">
        <f t="shared" si="114"/>
        <v>0</v>
      </c>
      <c r="T266" s="68" t="s">
        <v>88</v>
      </c>
      <c r="U266" s="69">
        <f t="shared" si="111"/>
        <v>0</v>
      </c>
      <c r="V266" s="69">
        <f t="shared" si="111"/>
        <v>0</v>
      </c>
      <c r="W266" s="69">
        <f t="shared" si="111"/>
        <v>0</v>
      </c>
      <c r="X266" s="70">
        <f t="shared" si="115"/>
        <v>0</v>
      </c>
    </row>
    <row r="267" spans="2:24">
      <c r="B267" s="68" t="s">
        <v>89</v>
      </c>
      <c r="C267" s="69">
        <f t="shared" si="108"/>
        <v>0</v>
      </c>
      <c r="D267" s="69">
        <v>0</v>
      </c>
      <c r="E267" s="69">
        <v>0</v>
      </c>
      <c r="F267" s="69">
        <f t="shared" si="112"/>
        <v>0</v>
      </c>
      <c r="H267" s="68" t="s">
        <v>89</v>
      </c>
      <c r="I267" s="69">
        <f t="shared" si="109"/>
        <v>15502000</v>
      </c>
      <c r="J267" s="69">
        <v>6061000</v>
      </c>
      <c r="K267" s="69">
        <v>0</v>
      </c>
      <c r="L267" s="69">
        <f t="shared" si="113"/>
        <v>21563000</v>
      </c>
      <c r="N267" s="68" t="s">
        <v>89</v>
      </c>
      <c r="O267" s="69">
        <f t="shared" si="110"/>
        <v>0</v>
      </c>
      <c r="P267" s="69">
        <v>0</v>
      </c>
      <c r="Q267" s="69">
        <v>0</v>
      </c>
      <c r="R267" s="69">
        <f t="shared" si="114"/>
        <v>0</v>
      </c>
      <c r="T267" s="68" t="s">
        <v>89</v>
      </c>
      <c r="U267" s="69">
        <f t="shared" si="111"/>
        <v>1.5502</v>
      </c>
      <c r="V267" s="69">
        <f t="shared" si="111"/>
        <v>0.60609999999999997</v>
      </c>
      <c r="W267" s="69">
        <f t="shared" si="111"/>
        <v>0</v>
      </c>
      <c r="X267" s="70">
        <f t="shared" si="115"/>
        <v>2.1562999999999999</v>
      </c>
    </row>
    <row r="268" spans="2:24">
      <c r="B268" s="68" t="s">
        <v>39</v>
      </c>
      <c r="C268" s="69">
        <f t="shared" si="108"/>
        <v>126819000</v>
      </c>
      <c r="D268" s="69">
        <v>0</v>
      </c>
      <c r="E268" s="69">
        <v>0</v>
      </c>
      <c r="F268" s="69">
        <f t="shared" si="112"/>
        <v>126819000</v>
      </c>
      <c r="H268" s="68" t="s">
        <v>39</v>
      </c>
      <c r="I268" s="69">
        <f t="shared" si="109"/>
        <v>517646473</v>
      </c>
      <c r="J268" s="69">
        <v>75300000</v>
      </c>
      <c r="K268" s="69">
        <v>0</v>
      </c>
      <c r="L268" s="69">
        <f t="shared" si="113"/>
        <v>592946473</v>
      </c>
      <c r="N268" s="68" t="s">
        <v>39</v>
      </c>
      <c r="O268" s="69">
        <f t="shared" si="110"/>
        <v>556168000</v>
      </c>
      <c r="P268" s="69">
        <v>0</v>
      </c>
      <c r="Q268" s="69">
        <v>0</v>
      </c>
      <c r="R268" s="69">
        <f t="shared" si="114"/>
        <v>556168000</v>
      </c>
      <c r="T268" s="68" t="s">
        <v>39</v>
      </c>
      <c r="U268" s="69">
        <f t="shared" si="111"/>
        <v>120.0633473</v>
      </c>
      <c r="V268" s="69">
        <f t="shared" si="111"/>
        <v>7.53</v>
      </c>
      <c r="W268" s="69">
        <f t="shared" si="111"/>
        <v>0</v>
      </c>
      <c r="X268" s="70">
        <f t="shared" si="115"/>
        <v>127.5933473</v>
      </c>
    </row>
    <row r="269" spans="2:24">
      <c r="B269" s="68" t="s">
        <v>90</v>
      </c>
      <c r="C269" s="69">
        <f t="shared" si="108"/>
        <v>332296000</v>
      </c>
      <c r="D269" s="69">
        <v>0</v>
      </c>
      <c r="E269" s="69">
        <v>0</v>
      </c>
      <c r="F269" s="69">
        <f t="shared" si="112"/>
        <v>332296000</v>
      </c>
      <c r="H269" s="68" t="s">
        <v>90</v>
      </c>
      <c r="I269" s="69">
        <f t="shared" si="109"/>
        <v>303942000</v>
      </c>
      <c r="J269" s="69">
        <v>546200000</v>
      </c>
      <c r="K269" s="69">
        <v>0</v>
      </c>
      <c r="L269" s="69">
        <f t="shared" si="113"/>
        <v>850142000</v>
      </c>
      <c r="N269" s="68" t="s">
        <v>90</v>
      </c>
      <c r="O269" s="69">
        <f t="shared" si="110"/>
        <v>779711000</v>
      </c>
      <c r="P269" s="69">
        <v>0</v>
      </c>
      <c r="Q269" s="69">
        <v>0</v>
      </c>
      <c r="R269" s="69">
        <f t="shared" si="114"/>
        <v>779711000</v>
      </c>
      <c r="T269" s="68" t="s">
        <v>90</v>
      </c>
      <c r="U269" s="69">
        <f t="shared" si="111"/>
        <v>141.5949</v>
      </c>
      <c r="V269" s="69">
        <f t="shared" si="111"/>
        <v>54.62</v>
      </c>
      <c r="W269" s="69">
        <f t="shared" si="111"/>
        <v>0</v>
      </c>
      <c r="X269" s="70">
        <f t="shared" si="115"/>
        <v>196.2149</v>
      </c>
    </row>
    <row r="270" spans="2:24">
      <c r="B270" s="68" t="s">
        <v>41</v>
      </c>
      <c r="C270" s="69">
        <f t="shared" si="108"/>
        <v>3590370</v>
      </c>
      <c r="D270" s="69">
        <v>0</v>
      </c>
      <c r="E270" s="69">
        <v>0</v>
      </c>
      <c r="F270" s="69">
        <f t="shared" si="112"/>
        <v>3590370</v>
      </c>
      <c r="H270" s="68" t="s">
        <v>41</v>
      </c>
      <c r="I270" s="69">
        <f t="shared" si="109"/>
        <v>5485000</v>
      </c>
      <c r="J270" s="69">
        <v>3142000</v>
      </c>
      <c r="K270" s="69">
        <v>0</v>
      </c>
      <c r="L270" s="69">
        <f t="shared" si="113"/>
        <v>8627000</v>
      </c>
      <c r="N270" s="68" t="s">
        <v>41</v>
      </c>
      <c r="O270" s="69">
        <f t="shared" si="110"/>
        <v>4968000</v>
      </c>
      <c r="P270" s="69">
        <v>0</v>
      </c>
      <c r="Q270" s="69">
        <v>0</v>
      </c>
      <c r="R270" s="69">
        <f t="shared" si="114"/>
        <v>4968000</v>
      </c>
      <c r="T270" s="68" t="s">
        <v>41</v>
      </c>
      <c r="U270" s="69">
        <f t="shared" si="111"/>
        <v>1.4043369999999999</v>
      </c>
      <c r="V270" s="69">
        <f t="shared" si="111"/>
        <v>0.31419999999999998</v>
      </c>
      <c r="W270" s="69">
        <f t="shared" si="111"/>
        <v>0</v>
      </c>
      <c r="X270" s="70">
        <f t="shared" si="115"/>
        <v>1.718537</v>
      </c>
    </row>
    <row r="271" spans="2:24">
      <c r="B271" s="68" t="s">
        <v>42</v>
      </c>
      <c r="C271" s="69">
        <f t="shared" si="108"/>
        <v>0</v>
      </c>
      <c r="D271" s="69">
        <v>0</v>
      </c>
      <c r="E271" s="69">
        <v>0</v>
      </c>
      <c r="F271" s="69">
        <f t="shared" si="112"/>
        <v>0</v>
      </c>
      <c r="H271" s="68" t="s">
        <v>42</v>
      </c>
      <c r="I271" s="69">
        <f t="shared" si="109"/>
        <v>0</v>
      </c>
      <c r="J271" s="69">
        <v>385000</v>
      </c>
      <c r="K271" s="69">
        <v>0</v>
      </c>
      <c r="L271" s="69">
        <f t="shared" si="113"/>
        <v>385000</v>
      </c>
      <c r="N271" s="68" t="s">
        <v>42</v>
      </c>
      <c r="O271" s="69">
        <f t="shared" si="110"/>
        <v>700000</v>
      </c>
      <c r="P271" s="69">
        <v>0</v>
      </c>
      <c r="Q271" s="69">
        <v>0</v>
      </c>
      <c r="R271" s="69">
        <f t="shared" si="114"/>
        <v>700000</v>
      </c>
      <c r="T271" s="68" t="s">
        <v>42</v>
      </c>
      <c r="U271" s="69">
        <f t="shared" si="111"/>
        <v>7.0000000000000007E-2</v>
      </c>
      <c r="V271" s="69">
        <f t="shared" si="111"/>
        <v>3.85E-2</v>
      </c>
      <c r="W271" s="69">
        <f t="shared" si="111"/>
        <v>0</v>
      </c>
      <c r="X271" s="70">
        <f t="shared" si="115"/>
        <v>0.10850000000000001</v>
      </c>
    </row>
    <row r="272" spans="2:24">
      <c r="B272" s="68" t="s">
        <v>91</v>
      </c>
      <c r="C272" s="69">
        <f t="shared" si="108"/>
        <v>0</v>
      </c>
      <c r="D272" s="69">
        <v>0</v>
      </c>
      <c r="E272" s="69">
        <v>0</v>
      </c>
      <c r="F272" s="69">
        <f t="shared" si="112"/>
        <v>0</v>
      </c>
      <c r="H272" s="68" t="s">
        <v>91</v>
      </c>
      <c r="I272" s="69">
        <f t="shared" si="109"/>
        <v>0</v>
      </c>
      <c r="J272" s="69">
        <v>2775000</v>
      </c>
      <c r="K272" s="69">
        <v>0</v>
      </c>
      <c r="L272" s="69">
        <f t="shared" si="113"/>
        <v>2775000</v>
      </c>
      <c r="N272" s="68" t="s">
        <v>91</v>
      </c>
      <c r="O272" s="69">
        <f t="shared" si="110"/>
        <v>314000</v>
      </c>
      <c r="P272" s="69">
        <v>222000</v>
      </c>
      <c r="Q272" s="69">
        <v>0</v>
      </c>
      <c r="R272" s="69">
        <f t="shared" si="114"/>
        <v>536000</v>
      </c>
      <c r="T272" s="68" t="s">
        <v>91</v>
      </c>
      <c r="U272" s="69">
        <f t="shared" si="111"/>
        <v>3.1399999999999997E-2</v>
      </c>
      <c r="V272" s="69">
        <f t="shared" si="111"/>
        <v>0.29970000000000002</v>
      </c>
      <c r="W272" s="69">
        <f t="shared" si="111"/>
        <v>0</v>
      </c>
      <c r="X272" s="70">
        <f t="shared" si="115"/>
        <v>0.33110000000000001</v>
      </c>
    </row>
    <row r="273" spans="2:24" ht="25.5">
      <c r="B273" s="71" t="s">
        <v>92</v>
      </c>
      <c r="C273" s="69">
        <f t="shared" si="108"/>
        <v>0</v>
      </c>
      <c r="D273" s="69">
        <v>0</v>
      </c>
      <c r="E273" s="69">
        <v>0</v>
      </c>
      <c r="F273" s="69">
        <f t="shared" si="112"/>
        <v>0</v>
      </c>
      <c r="H273" s="71" t="s">
        <v>92</v>
      </c>
      <c r="I273" s="69">
        <f t="shared" si="109"/>
        <v>0</v>
      </c>
      <c r="J273" s="69">
        <v>0</v>
      </c>
      <c r="K273" s="69">
        <v>0</v>
      </c>
      <c r="L273" s="69">
        <f t="shared" si="113"/>
        <v>0</v>
      </c>
      <c r="N273" s="71" t="s">
        <v>92</v>
      </c>
      <c r="O273" s="69">
        <f t="shared" si="110"/>
        <v>0</v>
      </c>
      <c r="P273" s="69">
        <v>0</v>
      </c>
      <c r="Q273" s="69">
        <v>0</v>
      </c>
      <c r="R273" s="69">
        <f t="shared" si="114"/>
        <v>0</v>
      </c>
      <c r="T273" s="71" t="s">
        <v>92</v>
      </c>
      <c r="U273" s="69">
        <f t="shared" si="111"/>
        <v>0</v>
      </c>
      <c r="V273" s="69">
        <f t="shared" si="111"/>
        <v>0</v>
      </c>
      <c r="W273" s="69">
        <f t="shared" si="111"/>
        <v>0</v>
      </c>
      <c r="X273" s="70">
        <f t="shared" si="115"/>
        <v>0</v>
      </c>
    </row>
    <row r="274" spans="2:24">
      <c r="B274" s="68" t="s">
        <v>93</v>
      </c>
      <c r="C274" s="69">
        <f t="shared" si="108"/>
        <v>0</v>
      </c>
      <c r="D274" s="69">
        <v>0</v>
      </c>
      <c r="E274" s="69">
        <v>0</v>
      </c>
      <c r="F274" s="69">
        <f t="shared" si="112"/>
        <v>0</v>
      </c>
      <c r="H274" s="68" t="s">
        <v>93</v>
      </c>
      <c r="I274" s="69">
        <f t="shared" si="109"/>
        <v>0</v>
      </c>
      <c r="J274" s="69">
        <v>0</v>
      </c>
      <c r="K274" s="69">
        <v>0</v>
      </c>
      <c r="L274" s="69">
        <f t="shared" si="113"/>
        <v>0</v>
      </c>
      <c r="N274" s="68" t="s">
        <v>93</v>
      </c>
      <c r="O274" s="69">
        <f t="shared" si="110"/>
        <v>400000</v>
      </c>
      <c r="P274" s="69">
        <v>0</v>
      </c>
      <c r="Q274" s="69">
        <v>0</v>
      </c>
      <c r="R274" s="69">
        <f t="shared" si="114"/>
        <v>400000</v>
      </c>
      <c r="T274" s="68" t="s">
        <v>93</v>
      </c>
      <c r="U274" s="69">
        <f t="shared" si="111"/>
        <v>0.04</v>
      </c>
      <c r="V274" s="69">
        <f t="shared" si="111"/>
        <v>0</v>
      </c>
      <c r="W274" s="69">
        <f t="shared" si="111"/>
        <v>0</v>
      </c>
      <c r="X274" s="70">
        <f t="shared" si="115"/>
        <v>0.04</v>
      </c>
    </row>
    <row r="275" spans="2:24">
      <c r="B275" s="68" t="s">
        <v>94</v>
      </c>
      <c r="C275" s="69">
        <f t="shared" si="108"/>
        <v>0</v>
      </c>
      <c r="D275" s="69">
        <v>0</v>
      </c>
      <c r="E275" s="69">
        <v>0</v>
      </c>
      <c r="F275" s="69">
        <f t="shared" si="112"/>
        <v>0</v>
      </c>
      <c r="H275" s="68" t="s">
        <v>94</v>
      </c>
      <c r="I275" s="69">
        <f t="shared" si="109"/>
        <v>0</v>
      </c>
      <c r="J275" s="69">
        <v>0</v>
      </c>
      <c r="K275" s="69">
        <v>0</v>
      </c>
      <c r="L275" s="69">
        <f t="shared" si="113"/>
        <v>0</v>
      </c>
      <c r="N275" s="68" t="s">
        <v>94</v>
      </c>
      <c r="O275" s="69">
        <f t="shared" si="110"/>
        <v>0</v>
      </c>
      <c r="P275" s="69">
        <v>0</v>
      </c>
      <c r="Q275" s="69">
        <v>0</v>
      </c>
      <c r="R275" s="69">
        <f t="shared" si="114"/>
        <v>0</v>
      </c>
      <c r="T275" s="68" t="s">
        <v>94</v>
      </c>
      <c r="U275" s="69">
        <f t="shared" si="111"/>
        <v>0</v>
      </c>
      <c r="V275" s="69">
        <f t="shared" si="111"/>
        <v>0</v>
      </c>
      <c r="W275" s="69">
        <f t="shared" si="111"/>
        <v>0</v>
      </c>
      <c r="X275" s="70">
        <f t="shared" si="115"/>
        <v>0</v>
      </c>
    </row>
    <row r="276" spans="2:24">
      <c r="B276" s="68"/>
      <c r="C276" s="69"/>
      <c r="D276" s="69"/>
      <c r="E276" s="69"/>
      <c r="F276" s="69"/>
      <c r="H276" s="68"/>
      <c r="I276" s="69"/>
      <c r="J276" s="69"/>
      <c r="K276" s="69"/>
      <c r="L276" s="69"/>
      <c r="N276" s="68"/>
      <c r="O276" s="69"/>
      <c r="P276" s="69"/>
      <c r="Q276" s="69"/>
      <c r="R276" s="69"/>
      <c r="T276" s="68"/>
      <c r="U276" s="70"/>
      <c r="V276" s="70"/>
      <c r="W276" s="70"/>
      <c r="X276" s="70"/>
    </row>
    <row r="277" spans="2:24">
      <c r="B277" s="72" t="s">
        <v>5</v>
      </c>
      <c r="C277" s="69">
        <f>SUM(C264:C275)</f>
        <v>473217370</v>
      </c>
      <c r="D277" s="69">
        <f>SUM(D264:D275)</f>
        <v>0</v>
      </c>
      <c r="E277" s="69">
        <f>SUM(E264:E275)</f>
        <v>0</v>
      </c>
      <c r="F277" s="69">
        <f>SUM(F264:F275)</f>
        <v>473217370</v>
      </c>
      <c r="H277" s="72" t="s">
        <v>5</v>
      </c>
      <c r="I277" s="69">
        <f>SUM(I264:I275)</f>
        <v>878982123</v>
      </c>
      <c r="J277" s="69">
        <f>SUM(J264:J275)</f>
        <v>633863000</v>
      </c>
      <c r="K277" s="69">
        <f>SUM(K264:K275)</f>
        <v>0</v>
      </c>
      <c r="L277" s="69">
        <f>SUM(L264:L275)</f>
        <v>1512845123</v>
      </c>
      <c r="N277" s="72" t="s">
        <v>5</v>
      </c>
      <c r="O277" s="69">
        <f>SUM(O264:O275)</f>
        <v>1448021000</v>
      </c>
      <c r="P277" s="69">
        <f>SUM(P264:P275)</f>
        <v>222000</v>
      </c>
      <c r="Q277" s="69">
        <f>SUM(Q264:Q275)</f>
        <v>0</v>
      </c>
      <c r="R277" s="69">
        <f>SUM(R264:R275)</f>
        <v>1448243000</v>
      </c>
      <c r="T277" s="72" t="s">
        <v>5</v>
      </c>
      <c r="U277" s="70">
        <f>SUM(U264:U275)</f>
        <v>280.02204930000005</v>
      </c>
      <c r="V277" s="70">
        <f>SUM(V264:V275)</f>
        <v>63.408499999999997</v>
      </c>
      <c r="W277" s="70">
        <f>SUM(W264:W275)</f>
        <v>0</v>
      </c>
      <c r="X277" s="70">
        <f>SUM(X264:X275)</f>
        <v>343.43054930000005</v>
      </c>
    </row>
    <row r="278" spans="2:24">
      <c r="B278" s="77"/>
      <c r="C278" s="79"/>
      <c r="D278" s="79"/>
      <c r="E278" s="79"/>
      <c r="F278" s="79"/>
      <c r="H278" s="77"/>
      <c r="I278" s="79"/>
      <c r="J278" s="79"/>
      <c r="K278" s="79"/>
      <c r="L278" s="79"/>
      <c r="N278" s="77"/>
      <c r="O278" s="79"/>
      <c r="P278" s="79"/>
      <c r="Q278" s="79"/>
      <c r="R278" s="79"/>
      <c r="T278" s="77"/>
      <c r="U278" s="78"/>
      <c r="V278" s="78"/>
      <c r="W278" s="78"/>
      <c r="X278" s="78"/>
    </row>
    <row r="279" spans="2:24">
      <c r="B279" s="77"/>
      <c r="C279" s="79"/>
      <c r="D279" s="79"/>
      <c r="E279" s="79"/>
      <c r="F279" s="79"/>
      <c r="H279" s="77"/>
      <c r="I279" s="79"/>
      <c r="J279" s="79"/>
      <c r="K279" s="79"/>
      <c r="L279" s="79"/>
      <c r="N279" s="77"/>
      <c r="O279" s="79"/>
      <c r="P279" s="79"/>
      <c r="Q279" s="79"/>
      <c r="R279" s="79"/>
      <c r="T279" s="77"/>
      <c r="U279" s="78"/>
      <c r="V279" s="78"/>
      <c r="W279" s="78"/>
      <c r="X279" s="78"/>
    </row>
    <row r="281" spans="2:24">
      <c r="B281" s="204" t="s">
        <v>136</v>
      </c>
      <c r="C281" s="205"/>
      <c r="D281" s="205"/>
      <c r="E281" s="205"/>
      <c r="F281" s="206"/>
      <c r="H281" s="204" t="s">
        <v>136</v>
      </c>
      <c r="I281" s="205"/>
      <c r="J281" s="205"/>
      <c r="K281" s="205"/>
      <c r="L281" s="206"/>
      <c r="N281" s="204" t="s">
        <v>136</v>
      </c>
      <c r="O281" s="205"/>
      <c r="P281" s="205"/>
      <c r="Q281" s="205"/>
      <c r="R281" s="206"/>
      <c r="T281" s="204" t="str">
        <f>N281</f>
        <v>FY 2019-20</v>
      </c>
      <c r="U281" s="205"/>
      <c r="V281" s="205"/>
      <c r="W281" s="205"/>
      <c r="X281" s="206"/>
    </row>
    <row r="282" spans="2:24">
      <c r="B282" s="207" t="s">
        <v>0</v>
      </c>
      <c r="C282" s="207" t="s">
        <v>82</v>
      </c>
      <c r="D282" s="207"/>
      <c r="E282" s="207"/>
      <c r="F282" s="207"/>
      <c r="H282" s="207" t="s">
        <v>0</v>
      </c>
      <c r="I282" s="207" t="s">
        <v>82</v>
      </c>
      <c r="J282" s="207"/>
      <c r="K282" s="207"/>
      <c r="L282" s="207"/>
      <c r="N282" s="199" t="s">
        <v>0</v>
      </c>
      <c r="O282" s="201" t="s">
        <v>82</v>
      </c>
      <c r="P282" s="202"/>
      <c r="Q282" s="202"/>
      <c r="R282" s="203"/>
      <c r="T282" s="199" t="s">
        <v>0</v>
      </c>
      <c r="U282" s="201" t="s">
        <v>82</v>
      </c>
      <c r="V282" s="202"/>
      <c r="W282" s="202"/>
      <c r="X282" s="203"/>
    </row>
    <row r="283" spans="2:24" ht="25.5">
      <c r="B283" s="207"/>
      <c r="C283" s="67" t="s">
        <v>83</v>
      </c>
      <c r="D283" s="67" t="s">
        <v>84</v>
      </c>
      <c r="E283" s="67" t="s">
        <v>85</v>
      </c>
      <c r="F283" s="67" t="s">
        <v>86</v>
      </c>
      <c r="H283" s="207"/>
      <c r="I283" s="67" t="s">
        <v>83</v>
      </c>
      <c r="J283" s="67" t="s">
        <v>84</v>
      </c>
      <c r="K283" s="67" t="s">
        <v>85</v>
      </c>
      <c r="L283" s="67" t="s">
        <v>86</v>
      </c>
      <c r="N283" s="200"/>
      <c r="O283" s="67" t="s">
        <v>83</v>
      </c>
      <c r="P283" s="67" t="s">
        <v>84</v>
      </c>
      <c r="Q283" s="67" t="s">
        <v>85</v>
      </c>
      <c r="R283" s="67" t="s">
        <v>86</v>
      </c>
      <c r="T283" s="200"/>
      <c r="U283" s="67" t="s">
        <v>83</v>
      </c>
      <c r="V283" s="67" t="s">
        <v>84</v>
      </c>
      <c r="W283" s="67" t="s">
        <v>85</v>
      </c>
      <c r="X283" s="67" t="s">
        <v>86</v>
      </c>
    </row>
    <row r="284" spans="2:24">
      <c r="B284" s="68" t="s">
        <v>87</v>
      </c>
      <c r="C284" s="69">
        <f t="shared" ref="C284:C295" si="116">F264</f>
        <v>0</v>
      </c>
      <c r="D284" s="69">
        <v>0</v>
      </c>
      <c r="E284" s="69">
        <v>0</v>
      </c>
      <c r="F284" s="69">
        <f>C284+D284-E284</f>
        <v>0</v>
      </c>
      <c r="H284" s="68" t="s">
        <v>87</v>
      </c>
      <c r="I284" s="69">
        <f t="shared" ref="I284:I295" si="117">L264</f>
        <v>2112500</v>
      </c>
      <c r="J284" s="69">
        <v>0</v>
      </c>
      <c r="K284" s="69">
        <v>0</v>
      </c>
      <c r="L284" s="69">
        <f>I284+J284-K284</f>
        <v>2112500</v>
      </c>
      <c r="N284" s="68" t="s">
        <v>87</v>
      </c>
      <c r="O284" s="69">
        <f t="shared" ref="O284:O295" si="118">R264</f>
        <v>0</v>
      </c>
      <c r="P284" s="69">
        <v>0</v>
      </c>
      <c r="Q284" s="69">
        <v>0</v>
      </c>
      <c r="R284" s="69">
        <f>O284+P284-Q284</f>
        <v>0</v>
      </c>
      <c r="T284" s="68" t="s">
        <v>87</v>
      </c>
      <c r="U284" s="69">
        <f t="shared" ref="U284:W295" si="119">(C284+I284+O284)/10^7</f>
        <v>0.21124999999999999</v>
      </c>
      <c r="V284" s="69">
        <f t="shared" si="119"/>
        <v>0</v>
      </c>
      <c r="W284" s="69">
        <f t="shared" si="119"/>
        <v>0</v>
      </c>
      <c r="X284" s="70">
        <f>U284+V284-W284</f>
        <v>0.21124999999999999</v>
      </c>
    </row>
    <row r="285" spans="2:24">
      <c r="B285" s="68" t="s">
        <v>40</v>
      </c>
      <c r="C285" s="69">
        <f t="shared" si="116"/>
        <v>10512000</v>
      </c>
      <c r="D285" s="69">
        <v>0</v>
      </c>
      <c r="E285" s="69">
        <v>0</v>
      </c>
      <c r="F285" s="69">
        <f t="shared" ref="F285:F295" si="120">C285+D285-E285</f>
        <v>10512000</v>
      </c>
      <c r="H285" s="68" t="s">
        <v>40</v>
      </c>
      <c r="I285" s="69">
        <f t="shared" si="117"/>
        <v>34294150</v>
      </c>
      <c r="J285" s="69">
        <v>0</v>
      </c>
      <c r="K285" s="69">
        <v>0</v>
      </c>
      <c r="L285" s="69">
        <f t="shared" ref="L285:L295" si="121">I285+J285-K285</f>
        <v>34294150</v>
      </c>
      <c r="N285" s="68" t="s">
        <v>40</v>
      </c>
      <c r="O285" s="69">
        <f t="shared" si="118"/>
        <v>105760000</v>
      </c>
      <c r="P285" s="69">
        <v>10000000</v>
      </c>
      <c r="Q285" s="69">
        <v>0</v>
      </c>
      <c r="R285" s="69">
        <f t="shared" ref="R285:R295" si="122">O285+P285-Q285</f>
        <v>115760000</v>
      </c>
      <c r="T285" s="68" t="s">
        <v>40</v>
      </c>
      <c r="U285" s="69">
        <f t="shared" si="119"/>
        <v>15.056615000000001</v>
      </c>
      <c r="V285" s="69">
        <f t="shared" si="119"/>
        <v>1</v>
      </c>
      <c r="W285" s="69">
        <f t="shared" si="119"/>
        <v>0</v>
      </c>
      <c r="X285" s="70">
        <f t="shared" ref="X285:X295" si="123">U285+V285-W285</f>
        <v>16.056615000000001</v>
      </c>
    </row>
    <row r="286" spans="2:24">
      <c r="B286" s="68" t="s">
        <v>88</v>
      </c>
      <c r="C286" s="69">
        <f t="shared" si="116"/>
        <v>0</v>
      </c>
      <c r="D286" s="69">
        <v>0</v>
      </c>
      <c r="E286" s="69">
        <v>0</v>
      </c>
      <c r="F286" s="69">
        <f t="shared" si="120"/>
        <v>0</v>
      </c>
      <c r="H286" s="68" t="s">
        <v>88</v>
      </c>
      <c r="I286" s="69">
        <f t="shared" si="117"/>
        <v>0</v>
      </c>
      <c r="J286" s="69">
        <v>0</v>
      </c>
      <c r="K286" s="69">
        <v>0</v>
      </c>
      <c r="L286" s="69">
        <f t="shared" si="121"/>
        <v>0</v>
      </c>
      <c r="N286" s="68" t="s">
        <v>88</v>
      </c>
      <c r="O286" s="69">
        <f t="shared" si="118"/>
        <v>0</v>
      </c>
      <c r="P286" s="69">
        <v>0</v>
      </c>
      <c r="Q286" s="69">
        <v>0</v>
      </c>
      <c r="R286" s="69">
        <f t="shared" si="122"/>
        <v>0</v>
      </c>
      <c r="T286" s="68" t="s">
        <v>88</v>
      </c>
      <c r="U286" s="69">
        <f t="shared" si="119"/>
        <v>0</v>
      </c>
      <c r="V286" s="69">
        <f t="shared" si="119"/>
        <v>0</v>
      </c>
      <c r="W286" s="69">
        <f t="shared" si="119"/>
        <v>0</v>
      </c>
      <c r="X286" s="70">
        <f t="shared" si="123"/>
        <v>0</v>
      </c>
    </row>
    <row r="287" spans="2:24">
      <c r="B287" s="68" t="s">
        <v>89</v>
      </c>
      <c r="C287" s="69">
        <f t="shared" si="116"/>
        <v>0</v>
      </c>
      <c r="D287" s="69">
        <v>30000000</v>
      </c>
      <c r="E287" s="69">
        <v>0</v>
      </c>
      <c r="F287" s="69">
        <f t="shared" si="120"/>
        <v>30000000</v>
      </c>
      <c r="H287" s="68" t="s">
        <v>89</v>
      </c>
      <c r="I287" s="69">
        <f t="shared" si="117"/>
        <v>21563000</v>
      </c>
      <c r="J287" s="69">
        <v>0</v>
      </c>
      <c r="K287" s="69">
        <v>0</v>
      </c>
      <c r="L287" s="69">
        <f t="shared" si="121"/>
        <v>21563000</v>
      </c>
      <c r="N287" s="68" t="s">
        <v>89</v>
      </c>
      <c r="O287" s="69">
        <f t="shared" si="118"/>
        <v>0</v>
      </c>
      <c r="P287" s="69">
        <v>0</v>
      </c>
      <c r="Q287" s="69">
        <v>0</v>
      </c>
      <c r="R287" s="69">
        <f t="shared" si="122"/>
        <v>0</v>
      </c>
      <c r="T287" s="68" t="s">
        <v>89</v>
      </c>
      <c r="U287" s="69">
        <f t="shared" si="119"/>
        <v>2.1562999999999999</v>
      </c>
      <c r="V287" s="69">
        <f t="shared" si="119"/>
        <v>3</v>
      </c>
      <c r="W287" s="69">
        <f t="shared" si="119"/>
        <v>0</v>
      </c>
      <c r="X287" s="70">
        <f t="shared" si="123"/>
        <v>5.1562999999999999</v>
      </c>
    </row>
    <row r="288" spans="2:24">
      <c r="B288" s="68" t="s">
        <v>39</v>
      </c>
      <c r="C288" s="69">
        <f t="shared" si="116"/>
        <v>126819000</v>
      </c>
      <c r="D288" s="69">
        <v>0</v>
      </c>
      <c r="E288" s="69">
        <v>0</v>
      </c>
      <c r="F288" s="69">
        <f t="shared" si="120"/>
        <v>126819000</v>
      </c>
      <c r="H288" s="68" t="s">
        <v>39</v>
      </c>
      <c r="I288" s="69">
        <f t="shared" si="117"/>
        <v>592946473</v>
      </c>
      <c r="J288" s="69">
        <v>91257000</v>
      </c>
      <c r="K288" s="69">
        <v>0</v>
      </c>
      <c r="L288" s="69">
        <f t="shared" si="121"/>
        <v>684203473</v>
      </c>
      <c r="N288" s="68" t="s">
        <v>39</v>
      </c>
      <c r="O288" s="69">
        <f t="shared" si="118"/>
        <v>556168000</v>
      </c>
      <c r="P288" s="69">
        <v>60000000</v>
      </c>
      <c r="Q288" s="69">
        <v>0</v>
      </c>
      <c r="R288" s="69">
        <f t="shared" si="122"/>
        <v>616168000</v>
      </c>
      <c r="T288" s="68" t="s">
        <v>39</v>
      </c>
      <c r="U288" s="69">
        <f t="shared" si="119"/>
        <v>127.5933473</v>
      </c>
      <c r="V288" s="69">
        <f t="shared" si="119"/>
        <v>15.1257</v>
      </c>
      <c r="W288" s="69">
        <f t="shared" si="119"/>
        <v>0</v>
      </c>
      <c r="X288" s="70">
        <f t="shared" si="123"/>
        <v>142.7190473</v>
      </c>
    </row>
    <row r="289" spans="2:24">
      <c r="B289" s="68" t="s">
        <v>90</v>
      </c>
      <c r="C289" s="69">
        <f t="shared" si="116"/>
        <v>332296000</v>
      </c>
      <c r="D289" s="69">
        <v>0</v>
      </c>
      <c r="E289" s="69">
        <v>0</v>
      </c>
      <c r="F289" s="69">
        <f t="shared" si="120"/>
        <v>332296000</v>
      </c>
      <c r="H289" s="68" t="s">
        <v>90</v>
      </c>
      <c r="I289" s="69">
        <f t="shared" si="117"/>
        <v>850142000</v>
      </c>
      <c r="J289" s="69">
        <v>0</v>
      </c>
      <c r="K289" s="69">
        <v>0</v>
      </c>
      <c r="L289" s="69">
        <f t="shared" si="121"/>
        <v>850142000</v>
      </c>
      <c r="N289" s="68" t="s">
        <v>90</v>
      </c>
      <c r="O289" s="69">
        <f t="shared" si="118"/>
        <v>779711000</v>
      </c>
      <c r="P289" s="69">
        <v>420000</v>
      </c>
      <c r="Q289" s="69">
        <v>0</v>
      </c>
      <c r="R289" s="69">
        <f t="shared" si="122"/>
        <v>780131000</v>
      </c>
      <c r="T289" s="68" t="s">
        <v>90</v>
      </c>
      <c r="U289" s="69">
        <f t="shared" si="119"/>
        <v>196.2149</v>
      </c>
      <c r="V289" s="69">
        <f t="shared" si="119"/>
        <v>4.2000000000000003E-2</v>
      </c>
      <c r="W289" s="69">
        <f t="shared" si="119"/>
        <v>0</v>
      </c>
      <c r="X289" s="70">
        <f t="shared" si="123"/>
        <v>196.2569</v>
      </c>
    </row>
    <row r="290" spans="2:24">
      <c r="B290" s="68" t="s">
        <v>41</v>
      </c>
      <c r="C290" s="69">
        <f t="shared" si="116"/>
        <v>3590370</v>
      </c>
      <c r="D290" s="69">
        <v>0</v>
      </c>
      <c r="E290" s="69">
        <v>0</v>
      </c>
      <c r="F290" s="69">
        <f t="shared" si="120"/>
        <v>3590370</v>
      </c>
      <c r="H290" s="68" t="s">
        <v>41</v>
      </c>
      <c r="I290" s="69">
        <f t="shared" si="117"/>
        <v>8627000</v>
      </c>
      <c r="J290" s="69">
        <v>0</v>
      </c>
      <c r="K290" s="69">
        <v>0</v>
      </c>
      <c r="L290" s="69">
        <f t="shared" si="121"/>
        <v>8627000</v>
      </c>
      <c r="N290" s="68" t="s">
        <v>41</v>
      </c>
      <c r="O290" s="69">
        <f t="shared" si="118"/>
        <v>4968000</v>
      </c>
      <c r="P290" s="69">
        <v>1662000</v>
      </c>
      <c r="Q290" s="69">
        <v>0</v>
      </c>
      <c r="R290" s="69">
        <f t="shared" si="122"/>
        <v>6630000</v>
      </c>
      <c r="T290" s="68" t="s">
        <v>41</v>
      </c>
      <c r="U290" s="69">
        <f t="shared" si="119"/>
        <v>1.718537</v>
      </c>
      <c r="V290" s="69">
        <f t="shared" si="119"/>
        <v>0.16619999999999999</v>
      </c>
      <c r="W290" s="69">
        <f t="shared" si="119"/>
        <v>0</v>
      </c>
      <c r="X290" s="70">
        <f t="shared" si="123"/>
        <v>1.8847369999999999</v>
      </c>
    </row>
    <row r="291" spans="2:24">
      <c r="B291" s="68" t="s">
        <v>42</v>
      </c>
      <c r="C291" s="69">
        <f t="shared" si="116"/>
        <v>0</v>
      </c>
      <c r="D291" s="69">
        <v>0</v>
      </c>
      <c r="E291" s="69">
        <v>0</v>
      </c>
      <c r="F291" s="69">
        <f t="shared" si="120"/>
        <v>0</v>
      </c>
      <c r="H291" s="68" t="s">
        <v>42</v>
      </c>
      <c r="I291" s="69">
        <f t="shared" si="117"/>
        <v>385000</v>
      </c>
      <c r="J291" s="69">
        <v>0</v>
      </c>
      <c r="K291" s="69">
        <v>0</v>
      </c>
      <c r="L291" s="69">
        <f t="shared" si="121"/>
        <v>385000</v>
      </c>
      <c r="N291" s="68" t="s">
        <v>42</v>
      </c>
      <c r="O291" s="69">
        <f t="shared" si="118"/>
        <v>700000</v>
      </c>
      <c r="P291" s="69">
        <v>200000</v>
      </c>
      <c r="Q291" s="69">
        <v>0</v>
      </c>
      <c r="R291" s="69">
        <f t="shared" si="122"/>
        <v>900000</v>
      </c>
      <c r="T291" s="68" t="s">
        <v>42</v>
      </c>
      <c r="U291" s="69">
        <f t="shared" si="119"/>
        <v>0.1085</v>
      </c>
      <c r="V291" s="69">
        <f t="shared" si="119"/>
        <v>0.02</v>
      </c>
      <c r="W291" s="69">
        <f t="shared" si="119"/>
        <v>0</v>
      </c>
      <c r="X291" s="70">
        <f t="shared" si="123"/>
        <v>0.1285</v>
      </c>
    </row>
    <row r="292" spans="2:24">
      <c r="B292" s="68" t="s">
        <v>91</v>
      </c>
      <c r="C292" s="69">
        <f t="shared" si="116"/>
        <v>0</v>
      </c>
      <c r="D292" s="69">
        <v>0</v>
      </c>
      <c r="E292" s="69">
        <v>0</v>
      </c>
      <c r="F292" s="69">
        <f t="shared" si="120"/>
        <v>0</v>
      </c>
      <c r="H292" s="68" t="s">
        <v>91</v>
      </c>
      <c r="I292" s="69">
        <f t="shared" si="117"/>
        <v>2775000</v>
      </c>
      <c r="J292" s="69">
        <v>0</v>
      </c>
      <c r="K292" s="69">
        <v>0</v>
      </c>
      <c r="L292" s="69">
        <f t="shared" si="121"/>
        <v>2775000</v>
      </c>
      <c r="N292" s="68" t="s">
        <v>91</v>
      </c>
      <c r="O292" s="69">
        <f t="shared" si="118"/>
        <v>536000</v>
      </c>
      <c r="P292" s="69">
        <v>313000</v>
      </c>
      <c r="Q292" s="69">
        <v>0</v>
      </c>
      <c r="R292" s="69">
        <f t="shared" si="122"/>
        <v>849000</v>
      </c>
      <c r="T292" s="68" t="s">
        <v>91</v>
      </c>
      <c r="U292" s="69">
        <f t="shared" si="119"/>
        <v>0.33110000000000001</v>
      </c>
      <c r="V292" s="69">
        <f t="shared" si="119"/>
        <v>3.1300000000000001E-2</v>
      </c>
      <c r="W292" s="69">
        <f t="shared" si="119"/>
        <v>0</v>
      </c>
      <c r="X292" s="70">
        <f t="shared" si="123"/>
        <v>0.3624</v>
      </c>
    </row>
    <row r="293" spans="2:24" ht="25.5">
      <c r="B293" s="71" t="s">
        <v>92</v>
      </c>
      <c r="C293" s="69">
        <f t="shared" si="116"/>
        <v>0</v>
      </c>
      <c r="D293" s="69">
        <v>0</v>
      </c>
      <c r="E293" s="69">
        <v>0</v>
      </c>
      <c r="F293" s="69">
        <f t="shared" si="120"/>
        <v>0</v>
      </c>
      <c r="H293" s="71" t="s">
        <v>92</v>
      </c>
      <c r="I293" s="69">
        <f t="shared" si="117"/>
        <v>0</v>
      </c>
      <c r="J293" s="69">
        <v>0</v>
      </c>
      <c r="K293" s="69">
        <v>0</v>
      </c>
      <c r="L293" s="69">
        <f t="shared" si="121"/>
        <v>0</v>
      </c>
      <c r="N293" s="71" t="s">
        <v>92</v>
      </c>
      <c r="O293" s="69">
        <f t="shared" si="118"/>
        <v>0</v>
      </c>
      <c r="P293" s="69">
        <v>0</v>
      </c>
      <c r="Q293" s="69">
        <v>0</v>
      </c>
      <c r="R293" s="69">
        <f t="shared" si="122"/>
        <v>0</v>
      </c>
      <c r="T293" s="71" t="s">
        <v>92</v>
      </c>
      <c r="U293" s="69">
        <f t="shared" si="119"/>
        <v>0</v>
      </c>
      <c r="V293" s="69">
        <f t="shared" si="119"/>
        <v>0</v>
      </c>
      <c r="W293" s="69">
        <f t="shared" si="119"/>
        <v>0</v>
      </c>
      <c r="X293" s="70">
        <f t="shared" si="123"/>
        <v>0</v>
      </c>
    </row>
    <row r="294" spans="2:24">
      <c r="B294" s="68" t="s">
        <v>93</v>
      </c>
      <c r="C294" s="69">
        <f t="shared" si="116"/>
        <v>0</v>
      </c>
      <c r="D294" s="69">
        <v>0</v>
      </c>
      <c r="E294" s="69">
        <v>0</v>
      </c>
      <c r="F294" s="69">
        <f t="shared" si="120"/>
        <v>0</v>
      </c>
      <c r="H294" s="68" t="s">
        <v>93</v>
      </c>
      <c r="I294" s="69">
        <f t="shared" si="117"/>
        <v>0</v>
      </c>
      <c r="J294" s="69">
        <v>0</v>
      </c>
      <c r="K294" s="69">
        <v>0</v>
      </c>
      <c r="L294" s="69">
        <f t="shared" si="121"/>
        <v>0</v>
      </c>
      <c r="N294" s="68" t="s">
        <v>93</v>
      </c>
      <c r="O294" s="69">
        <f t="shared" si="118"/>
        <v>400000</v>
      </c>
      <c r="P294" s="69">
        <v>1400000</v>
      </c>
      <c r="Q294" s="69">
        <v>0</v>
      </c>
      <c r="R294" s="69">
        <f t="shared" si="122"/>
        <v>1800000</v>
      </c>
      <c r="T294" s="68" t="s">
        <v>93</v>
      </c>
      <c r="U294" s="69">
        <f t="shared" si="119"/>
        <v>0.04</v>
      </c>
      <c r="V294" s="69">
        <f t="shared" si="119"/>
        <v>0.14000000000000001</v>
      </c>
      <c r="W294" s="69">
        <f t="shared" si="119"/>
        <v>0</v>
      </c>
      <c r="X294" s="70">
        <f t="shared" si="123"/>
        <v>0.18000000000000002</v>
      </c>
    </row>
    <row r="295" spans="2:24">
      <c r="B295" s="68" t="s">
        <v>94</v>
      </c>
      <c r="C295" s="69">
        <f t="shared" si="116"/>
        <v>0</v>
      </c>
      <c r="D295" s="69">
        <v>0</v>
      </c>
      <c r="E295" s="69">
        <v>0</v>
      </c>
      <c r="F295" s="69">
        <f t="shared" si="120"/>
        <v>0</v>
      </c>
      <c r="H295" s="68" t="s">
        <v>94</v>
      </c>
      <c r="I295" s="69">
        <f t="shared" si="117"/>
        <v>0</v>
      </c>
      <c r="J295" s="69">
        <v>0</v>
      </c>
      <c r="K295" s="69">
        <v>0</v>
      </c>
      <c r="L295" s="69">
        <f t="shared" si="121"/>
        <v>0</v>
      </c>
      <c r="N295" s="68" t="s">
        <v>94</v>
      </c>
      <c r="O295" s="69">
        <f t="shared" si="118"/>
        <v>0</v>
      </c>
      <c r="P295" s="69">
        <v>0</v>
      </c>
      <c r="Q295" s="69">
        <v>0</v>
      </c>
      <c r="R295" s="69">
        <f t="shared" si="122"/>
        <v>0</v>
      </c>
      <c r="T295" s="68" t="s">
        <v>94</v>
      </c>
      <c r="U295" s="69">
        <f t="shared" si="119"/>
        <v>0</v>
      </c>
      <c r="V295" s="69">
        <f t="shared" si="119"/>
        <v>0</v>
      </c>
      <c r="W295" s="69">
        <f t="shared" si="119"/>
        <v>0</v>
      </c>
      <c r="X295" s="70">
        <f t="shared" si="123"/>
        <v>0</v>
      </c>
    </row>
    <row r="296" spans="2:24">
      <c r="B296" s="68"/>
      <c r="C296" s="69"/>
      <c r="D296" s="69"/>
      <c r="E296" s="69"/>
      <c r="F296" s="69"/>
      <c r="H296" s="68"/>
      <c r="I296" s="69"/>
      <c r="J296" s="69"/>
      <c r="K296" s="69"/>
      <c r="L296" s="69"/>
      <c r="N296" s="68"/>
      <c r="O296" s="69"/>
      <c r="P296" s="69"/>
      <c r="Q296" s="69"/>
      <c r="R296" s="69"/>
      <c r="T296" s="68"/>
      <c r="U296" s="70"/>
      <c r="V296" s="70"/>
      <c r="W296" s="70"/>
      <c r="X296" s="70"/>
    </row>
    <row r="297" spans="2:24">
      <c r="B297" s="72" t="s">
        <v>5</v>
      </c>
      <c r="C297" s="69">
        <f>SUM(C284:C295)</f>
        <v>473217370</v>
      </c>
      <c r="D297" s="69">
        <f>SUM(D284:D295)</f>
        <v>30000000</v>
      </c>
      <c r="E297" s="69">
        <f>SUM(E284:E295)</f>
        <v>0</v>
      </c>
      <c r="F297" s="69">
        <f>SUM(F284:F295)</f>
        <v>503217370</v>
      </c>
      <c r="H297" s="72" t="s">
        <v>5</v>
      </c>
      <c r="I297" s="69">
        <f>SUM(I284:I295)</f>
        <v>1512845123</v>
      </c>
      <c r="J297" s="69">
        <f>SUM(J284:J295)</f>
        <v>91257000</v>
      </c>
      <c r="K297" s="69">
        <f>SUM(K284:K295)</f>
        <v>0</v>
      </c>
      <c r="L297" s="69">
        <f>SUM(L284:L295)</f>
        <v>1604102123</v>
      </c>
      <c r="N297" s="72" t="s">
        <v>5</v>
      </c>
      <c r="O297" s="69">
        <f>SUM(O284:O295)</f>
        <v>1448243000</v>
      </c>
      <c r="P297" s="69">
        <f>SUM(P284:P295)</f>
        <v>73995000</v>
      </c>
      <c r="Q297" s="69">
        <f>SUM(Q284:Q295)</f>
        <v>0</v>
      </c>
      <c r="R297" s="69">
        <f>SUM(R284:R295)</f>
        <v>1522238000</v>
      </c>
      <c r="T297" s="72" t="s">
        <v>5</v>
      </c>
      <c r="U297" s="70">
        <f>SUM(U284:U295)</f>
        <v>343.43054930000005</v>
      </c>
      <c r="V297" s="70">
        <f>SUM(V284:V295)</f>
        <v>19.525200000000005</v>
      </c>
      <c r="W297" s="70">
        <f>SUM(W284:W295)</f>
        <v>0</v>
      </c>
      <c r="X297" s="70">
        <f>SUM(X284:X295)</f>
        <v>362.95574929999998</v>
      </c>
    </row>
    <row r="299" spans="2:24">
      <c r="B299" s="204" t="s">
        <v>137</v>
      </c>
      <c r="C299" s="205"/>
      <c r="D299" s="205"/>
      <c r="E299" s="205"/>
      <c r="F299" s="206"/>
      <c r="H299" s="204" t="s">
        <v>137</v>
      </c>
      <c r="I299" s="205"/>
      <c r="J299" s="205"/>
      <c r="K299" s="205"/>
      <c r="L299" s="206"/>
      <c r="N299" s="204" t="s">
        <v>137</v>
      </c>
      <c r="O299" s="205"/>
      <c r="P299" s="205"/>
      <c r="Q299" s="205"/>
      <c r="R299" s="206"/>
      <c r="T299" s="204" t="str">
        <f>N299</f>
        <v>FY 2020-21</v>
      </c>
      <c r="U299" s="205"/>
      <c r="V299" s="205"/>
      <c r="W299" s="205"/>
      <c r="X299" s="206"/>
    </row>
    <row r="300" spans="2:24">
      <c r="B300" s="207" t="s">
        <v>0</v>
      </c>
      <c r="C300" s="207" t="s">
        <v>82</v>
      </c>
      <c r="D300" s="207"/>
      <c r="E300" s="207"/>
      <c r="F300" s="207"/>
      <c r="H300" s="207" t="s">
        <v>0</v>
      </c>
      <c r="I300" s="207" t="s">
        <v>82</v>
      </c>
      <c r="J300" s="207"/>
      <c r="K300" s="207"/>
      <c r="L300" s="207"/>
      <c r="N300" s="199" t="s">
        <v>0</v>
      </c>
      <c r="O300" s="201" t="s">
        <v>82</v>
      </c>
      <c r="P300" s="202"/>
      <c r="Q300" s="202"/>
      <c r="R300" s="203"/>
      <c r="T300" s="199" t="s">
        <v>0</v>
      </c>
      <c r="U300" s="201" t="s">
        <v>82</v>
      </c>
      <c r="V300" s="202"/>
      <c r="W300" s="202"/>
      <c r="X300" s="203"/>
    </row>
    <row r="301" spans="2:24" ht="25.5">
      <c r="B301" s="207"/>
      <c r="C301" s="67" t="s">
        <v>83</v>
      </c>
      <c r="D301" s="67" t="s">
        <v>84</v>
      </c>
      <c r="E301" s="67" t="s">
        <v>85</v>
      </c>
      <c r="F301" s="67" t="s">
        <v>86</v>
      </c>
      <c r="H301" s="207"/>
      <c r="I301" s="67" t="s">
        <v>83</v>
      </c>
      <c r="J301" s="67" t="s">
        <v>84</v>
      </c>
      <c r="K301" s="67" t="s">
        <v>85</v>
      </c>
      <c r="L301" s="67" t="s">
        <v>86</v>
      </c>
      <c r="N301" s="200"/>
      <c r="O301" s="67" t="s">
        <v>83</v>
      </c>
      <c r="P301" s="67" t="s">
        <v>84</v>
      </c>
      <c r="Q301" s="67" t="s">
        <v>85</v>
      </c>
      <c r="R301" s="67" t="s">
        <v>86</v>
      </c>
      <c r="T301" s="200"/>
      <c r="U301" s="67" t="s">
        <v>83</v>
      </c>
      <c r="V301" s="67" t="s">
        <v>84</v>
      </c>
      <c r="W301" s="67" t="s">
        <v>85</v>
      </c>
      <c r="X301" s="67" t="s">
        <v>86</v>
      </c>
    </row>
    <row r="302" spans="2:24">
      <c r="B302" s="68" t="s">
        <v>87</v>
      </c>
      <c r="C302" s="69">
        <f t="shared" ref="C302:C313" si="124">F284</f>
        <v>0</v>
      </c>
      <c r="D302" s="69">
        <v>0</v>
      </c>
      <c r="E302" s="69">
        <v>0</v>
      </c>
      <c r="F302" s="69">
        <f>C302+D302-E302</f>
        <v>0</v>
      </c>
      <c r="H302" s="68" t="s">
        <v>87</v>
      </c>
      <c r="I302" s="69">
        <f t="shared" ref="I302:I313" si="125">L284</f>
        <v>2112500</v>
      </c>
      <c r="J302" s="69">
        <v>0</v>
      </c>
      <c r="K302" s="69">
        <v>0</v>
      </c>
      <c r="L302" s="69">
        <f>I302+J302-K302</f>
        <v>2112500</v>
      </c>
      <c r="N302" s="68" t="s">
        <v>87</v>
      </c>
      <c r="O302" s="69">
        <f t="shared" ref="O302:O313" si="126">R284</f>
        <v>0</v>
      </c>
      <c r="P302" s="69">
        <v>0</v>
      </c>
      <c r="Q302" s="69">
        <v>0</v>
      </c>
      <c r="R302" s="69">
        <f>O302+P302-Q302</f>
        <v>0</v>
      </c>
      <c r="T302" s="68" t="s">
        <v>87</v>
      </c>
      <c r="U302" s="69">
        <f t="shared" ref="U302:W313" si="127">(C302+I302+O302)/10^7</f>
        <v>0.21124999999999999</v>
      </c>
      <c r="V302" s="69">
        <f t="shared" si="127"/>
        <v>0</v>
      </c>
      <c r="W302" s="69">
        <f t="shared" si="127"/>
        <v>0</v>
      </c>
      <c r="X302" s="70">
        <f>U302+V302-W302</f>
        <v>0.21124999999999999</v>
      </c>
    </row>
    <row r="303" spans="2:24">
      <c r="B303" s="68" t="s">
        <v>40</v>
      </c>
      <c r="C303" s="69">
        <f t="shared" si="124"/>
        <v>10512000</v>
      </c>
      <c r="D303" s="69">
        <v>0</v>
      </c>
      <c r="E303" s="69">
        <v>0</v>
      </c>
      <c r="F303" s="69">
        <f t="shared" ref="F303:F313" si="128">C303+D303-E303</f>
        <v>10512000</v>
      </c>
      <c r="H303" s="68" t="s">
        <v>40</v>
      </c>
      <c r="I303" s="69">
        <f t="shared" si="125"/>
        <v>34294150</v>
      </c>
      <c r="J303" s="69">
        <v>10327545</v>
      </c>
      <c r="K303" s="69">
        <v>0</v>
      </c>
      <c r="L303" s="69">
        <f t="shared" ref="L303:L313" si="129">I303+J303-K303</f>
        <v>44621695</v>
      </c>
      <c r="N303" s="68" t="s">
        <v>40</v>
      </c>
      <c r="O303" s="69">
        <f t="shared" si="126"/>
        <v>115760000</v>
      </c>
      <c r="P303" s="69">
        <v>0</v>
      </c>
      <c r="Q303" s="69">
        <v>0</v>
      </c>
      <c r="R303" s="69">
        <f t="shared" ref="R303:R313" si="130">O303+P303-Q303</f>
        <v>115760000</v>
      </c>
      <c r="T303" s="68" t="s">
        <v>40</v>
      </c>
      <c r="U303" s="69">
        <f t="shared" si="127"/>
        <v>16.056615000000001</v>
      </c>
      <c r="V303" s="69">
        <f t="shared" si="127"/>
        <v>1.0327545</v>
      </c>
      <c r="W303" s="69">
        <f t="shared" si="127"/>
        <v>0</v>
      </c>
      <c r="X303" s="70">
        <f t="shared" ref="X303:X313" si="131">U303+V303-W303</f>
        <v>17.0893695</v>
      </c>
    </row>
    <row r="304" spans="2:24">
      <c r="B304" s="68" t="s">
        <v>88</v>
      </c>
      <c r="C304" s="69">
        <f t="shared" si="124"/>
        <v>0</v>
      </c>
      <c r="D304" s="69">
        <v>0</v>
      </c>
      <c r="E304" s="69">
        <v>0</v>
      </c>
      <c r="F304" s="69">
        <f t="shared" si="128"/>
        <v>0</v>
      </c>
      <c r="H304" s="68" t="s">
        <v>88</v>
      </c>
      <c r="I304" s="69">
        <f t="shared" si="125"/>
        <v>0</v>
      </c>
      <c r="J304" s="69">
        <v>0</v>
      </c>
      <c r="K304" s="69">
        <v>0</v>
      </c>
      <c r="L304" s="69">
        <f t="shared" si="129"/>
        <v>0</v>
      </c>
      <c r="N304" s="68" t="s">
        <v>88</v>
      </c>
      <c r="O304" s="69">
        <f t="shared" si="126"/>
        <v>0</v>
      </c>
      <c r="P304" s="69">
        <v>0</v>
      </c>
      <c r="Q304" s="69">
        <v>0</v>
      </c>
      <c r="R304" s="69">
        <f t="shared" si="130"/>
        <v>0</v>
      </c>
      <c r="T304" s="68" t="s">
        <v>88</v>
      </c>
      <c r="U304" s="69">
        <f t="shared" si="127"/>
        <v>0</v>
      </c>
      <c r="V304" s="69">
        <f t="shared" si="127"/>
        <v>0</v>
      </c>
      <c r="W304" s="69">
        <f t="shared" si="127"/>
        <v>0</v>
      </c>
      <c r="X304" s="70">
        <f t="shared" si="131"/>
        <v>0</v>
      </c>
    </row>
    <row r="305" spans="2:24">
      <c r="B305" s="68" t="s">
        <v>89</v>
      </c>
      <c r="C305" s="69">
        <f t="shared" si="124"/>
        <v>30000000</v>
      </c>
      <c r="D305" s="69">
        <v>0</v>
      </c>
      <c r="E305" s="69">
        <v>0</v>
      </c>
      <c r="F305" s="69">
        <f t="shared" si="128"/>
        <v>30000000</v>
      </c>
      <c r="H305" s="68" t="s">
        <v>89</v>
      </c>
      <c r="I305" s="69">
        <f t="shared" si="125"/>
        <v>21563000</v>
      </c>
      <c r="J305" s="69">
        <v>6000000</v>
      </c>
      <c r="K305" s="69">
        <v>0</v>
      </c>
      <c r="L305" s="69">
        <f t="shared" si="129"/>
        <v>27563000</v>
      </c>
      <c r="N305" s="68" t="s">
        <v>89</v>
      </c>
      <c r="O305" s="69">
        <f t="shared" si="126"/>
        <v>0</v>
      </c>
      <c r="P305" s="69">
        <v>0</v>
      </c>
      <c r="Q305" s="69">
        <v>0</v>
      </c>
      <c r="R305" s="69">
        <f t="shared" si="130"/>
        <v>0</v>
      </c>
      <c r="T305" s="68" t="s">
        <v>89</v>
      </c>
      <c r="U305" s="69">
        <f t="shared" si="127"/>
        <v>5.1562999999999999</v>
      </c>
      <c r="V305" s="69">
        <f t="shared" si="127"/>
        <v>0.6</v>
      </c>
      <c r="W305" s="69">
        <f t="shared" si="127"/>
        <v>0</v>
      </c>
      <c r="X305" s="70">
        <f t="shared" si="131"/>
        <v>5.7562999999999995</v>
      </c>
    </row>
    <row r="306" spans="2:24">
      <c r="B306" s="68" t="s">
        <v>39</v>
      </c>
      <c r="C306" s="69">
        <f t="shared" si="124"/>
        <v>126819000</v>
      </c>
      <c r="D306" s="69">
        <v>121000000</v>
      </c>
      <c r="E306" s="69">
        <v>0</v>
      </c>
      <c r="F306" s="69">
        <f>C306+D306-E306</f>
        <v>247819000</v>
      </c>
      <c r="H306" s="68" t="s">
        <v>39</v>
      </c>
      <c r="I306" s="69">
        <f t="shared" si="125"/>
        <v>684203473</v>
      </c>
      <c r="J306" s="69">
        <v>2000000</v>
      </c>
      <c r="K306" s="69">
        <v>0</v>
      </c>
      <c r="L306" s="69">
        <f t="shared" si="129"/>
        <v>686203473</v>
      </c>
      <c r="N306" s="68" t="s">
        <v>39</v>
      </c>
      <c r="O306" s="69">
        <f t="shared" si="126"/>
        <v>616168000</v>
      </c>
      <c r="P306" s="69">
        <v>27714999.999999996</v>
      </c>
      <c r="Q306" s="69">
        <v>0</v>
      </c>
      <c r="R306" s="69">
        <f t="shared" si="130"/>
        <v>643883000</v>
      </c>
      <c r="T306" s="68" t="s">
        <v>39</v>
      </c>
      <c r="U306" s="69">
        <f t="shared" si="127"/>
        <v>142.7190473</v>
      </c>
      <c r="V306" s="69">
        <f t="shared" si="127"/>
        <v>15.0715</v>
      </c>
      <c r="W306" s="69">
        <f t="shared" si="127"/>
        <v>0</v>
      </c>
      <c r="X306" s="70">
        <f t="shared" si="131"/>
        <v>157.79054730000001</v>
      </c>
    </row>
    <row r="307" spans="2:24">
      <c r="B307" s="68" t="s">
        <v>90</v>
      </c>
      <c r="C307" s="69">
        <f t="shared" si="124"/>
        <v>332296000</v>
      </c>
      <c r="D307" s="69">
        <v>0</v>
      </c>
      <c r="E307" s="69">
        <v>0</v>
      </c>
      <c r="F307" s="69">
        <f t="shared" si="128"/>
        <v>332296000</v>
      </c>
      <c r="H307" s="68" t="s">
        <v>90</v>
      </c>
      <c r="I307" s="69">
        <f t="shared" si="125"/>
        <v>850142000</v>
      </c>
      <c r="J307" s="69">
        <v>63700000</v>
      </c>
      <c r="K307" s="69">
        <v>0</v>
      </c>
      <c r="L307" s="69">
        <f t="shared" si="129"/>
        <v>913842000</v>
      </c>
      <c r="N307" s="68" t="s">
        <v>90</v>
      </c>
      <c r="O307" s="69">
        <f t="shared" si="126"/>
        <v>780131000</v>
      </c>
      <c r="P307" s="69">
        <v>56295000.000000007</v>
      </c>
      <c r="Q307" s="69">
        <v>0</v>
      </c>
      <c r="R307" s="69">
        <f t="shared" si="130"/>
        <v>836426000</v>
      </c>
      <c r="T307" s="68" t="s">
        <v>90</v>
      </c>
      <c r="U307" s="69">
        <f t="shared" si="127"/>
        <v>196.2569</v>
      </c>
      <c r="V307" s="69">
        <f t="shared" si="127"/>
        <v>11.999499999999999</v>
      </c>
      <c r="W307" s="69">
        <f t="shared" si="127"/>
        <v>0</v>
      </c>
      <c r="X307" s="70">
        <f t="shared" si="131"/>
        <v>208.25640000000001</v>
      </c>
    </row>
    <row r="308" spans="2:24">
      <c r="B308" s="68" t="s">
        <v>41</v>
      </c>
      <c r="C308" s="69">
        <f t="shared" si="124"/>
        <v>3590370</v>
      </c>
      <c r="D308" s="69">
        <v>0</v>
      </c>
      <c r="E308" s="69">
        <v>0</v>
      </c>
      <c r="F308" s="69">
        <f t="shared" si="128"/>
        <v>3590370</v>
      </c>
      <c r="H308" s="68" t="s">
        <v>41</v>
      </c>
      <c r="I308" s="69">
        <f t="shared" si="125"/>
        <v>8627000</v>
      </c>
      <c r="J308" s="69">
        <v>0</v>
      </c>
      <c r="K308" s="69">
        <v>0</v>
      </c>
      <c r="L308" s="69">
        <f t="shared" si="129"/>
        <v>8627000</v>
      </c>
      <c r="N308" s="68" t="s">
        <v>41</v>
      </c>
      <c r="O308" s="69">
        <f t="shared" si="126"/>
        <v>6630000</v>
      </c>
      <c r="P308" s="69">
        <v>0</v>
      </c>
      <c r="Q308" s="69">
        <v>0</v>
      </c>
      <c r="R308" s="69">
        <f t="shared" si="130"/>
        <v>6630000</v>
      </c>
      <c r="T308" s="68" t="s">
        <v>41</v>
      </c>
      <c r="U308" s="69">
        <f t="shared" si="127"/>
        <v>1.8847370000000001</v>
      </c>
      <c r="V308" s="69">
        <f t="shared" si="127"/>
        <v>0</v>
      </c>
      <c r="W308" s="69">
        <f t="shared" si="127"/>
        <v>0</v>
      </c>
      <c r="X308" s="70">
        <f t="shared" si="131"/>
        <v>1.8847370000000001</v>
      </c>
    </row>
    <row r="309" spans="2:24">
      <c r="B309" s="68" t="s">
        <v>42</v>
      </c>
      <c r="C309" s="69">
        <f t="shared" si="124"/>
        <v>0</v>
      </c>
      <c r="D309" s="69">
        <v>0</v>
      </c>
      <c r="E309" s="69">
        <v>0</v>
      </c>
      <c r="F309" s="69">
        <f t="shared" si="128"/>
        <v>0</v>
      </c>
      <c r="H309" s="68" t="s">
        <v>42</v>
      </c>
      <c r="I309" s="69">
        <f t="shared" si="125"/>
        <v>385000</v>
      </c>
      <c r="J309" s="69">
        <v>859455</v>
      </c>
      <c r="K309" s="69">
        <v>0</v>
      </c>
      <c r="L309" s="69">
        <f t="shared" si="129"/>
        <v>1244455</v>
      </c>
      <c r="N309" s="68" t="s">
        <v>42</v>
      </c>
      <c r="O309" s="69">
        <f t="shared" si="126"/>
        <v>900000</v>
      </c>
      <c r="P309" s="69">
        <v>572000</v>
      </c>
      <c r="Q309" s="69">
        <v>0</v>
      </c>
      <c r="R309" s="69">
        <f t="shared" si="130"/>
        <v>1472000</v>
      </c>
      <c r="T309" s="68" t="s">
        <v>42</v>
      </c>
      <c r="U309" s="69">
        <f t="shared" si="127"/>
        <v>0.1285</v>
      </c>
      <c r="V309" s="69">
        <f t="shared" si="127"/>
        <v>0.14314550000000001</v>
      </c>
      <c r="W309" s="69">
        <f t="shared" si="127"/>
        <v>0</v>
      </c>
      <c r="X309" s="70">
        <f t="shared" si="131"/>
        <v>0.27164549999999998</v>
      </c>
    </row>
    <row r="310" spans="2:24">
      <c r="B310" s="68" t="s">
        <v>91</v>
      </c>
      <c r="C310" s="69">
        <f t="shared" si="124"/>
        <v>0</v>
      </c>
      <c r="D310" s="69">
        <v>0</v>
      </c>
      <c r="E310" s="69">
        <v>0</v>
      </c>
      <c r="F310" s="69">
        <f t="shared" si="128"/>
        <v>0</v>
      </c>
      <c r="H310" s="68" t="s">
        <v>91</v>
      </c>
      <c r="I310" s="69">
        <f t="shared" si="125"/>
        <v>2775000</v>
      </c>
      <c r="J310" s="69">
        <v>9320000</v>
      </c>
      <c r="K310" s="69">
        <v>0</v>
      </c>
      <c r="L310" s="69">
        <f t="shared" si="129"/>
        <v>12095000</v>
      </c>
      <c r="N310" s="68" t="s">
        <v>91</v>
      </c>
      <c r="O310" s="69">
        <f t="shared" si="126"/>
        <v>849000</v>
      </c>
      <c r="P310" s="69">
        <v>207000</v>
      </c>
      <c r="Q310" s="69">
        <v>0</v>
      </c>
      <c r="R310" s="69">
        <f t="shared" si="130"/>
        <v>1056000</v>
      </c>
      <c r="T310" s="68" t="s">
        <v>91</v>
      </c>
      <c r="U310" s="69">
        <f t="shared" si="127"/>
        <v>0.3624</v>
      </c>
      <c r="V310" s="69">
        <f t="shared" si="127"/>
        <v>0.95269999999999999</v>
      </c>
      <c r="W310" s="69">
        <f t="shared" si="127"/>
        <v>0</v>
      </c>
      <c r="X310" s="70">
        <f t="shared" si="131"/>
        <v>1.3150999999999999</v>
      </c>
    </row>
    <row r="311" spans="2:24" ht="25.5">
      <c r="B311" s="71" t="s">
        <v>92</v>
      </c>
      <c r="C311" s="69">
        <f t="shared" si="124"/>
        <v>0</v>
      </c>
      <c r="D311" s="69">
        <v>0</v>
      </c>
      <c r="E311" s="69">
        <v>0</v>
      </c>
      <c r="F311" s="69">
        <f t="shared" si="128"/>
        <v>0</v>
      </c>
      <c r="H311" s="71" t="s">
        <v>92</v>
      </c>
      <c r="I311" s="69">
        <f t="shared" si="125"/>
        <v>0</v>
      </c>
      <c r="J311" s="69">
        <v>0</v>
      </c>
      <c r="K311" s="69">
        <v>0</v>
      </c>
      <c r="L311" s="69">
        <f t="shared" si="129"/>
        <v>0</v>
      </c>
      <c r="N311" s="71" t="s">
        <v>92</v>
      </c>
      <c r="O311" s="69">
        <f t="shared" si="126"/>
        <v>0</v>
      </c>
      <c r="P311" s="69">
        <v>0</v>
      </c>
      <c r="Q311" s="69">
        <v>0</v>
      </c>
      <c r="R311" s="69">
        <f t="shared" si="130"/>
        <v>0</v>
      </c>
      <c r="T311" s="71" t="s">
        <v>92</v>
      </c>
      <c r="U311" s="69">
        <f t="shared" si="127"/>
        <v>0</v>
      </c>
      <c r="V311" s="69">
        <f t="shared" si="127"/>
        <v>0</v>
      </c>
      <c r="W311" s="69">
        <f t="shared" si="127"/>
        <v>0</v>
      </c>
      <c r="X311" s="70">
        <f t="shared" si="131"/>
        <v>0</v>
      </c>
    </row>
    <row r="312" spans="2:24">
      <c r="B312" s="68" t="s">
        <v>93</v>
      </c>
      <c r="C312" s="69">
        <f t="shared" si="124"/>
        <v>0</v>
      </c>
      <c r="D312" s="69">
        <v>0</v>
      </c>
      <c r="E312" s="69">
        <v>0</v>
      </c>
      <c r="F312" s="69">
        <f t="shared" si="128"/>
        <v>0</v>
      </c>
      <c r="H312" s="68" t="s">
        <v>93</v>
      </c>
      <c r="I312" s="69">
        <f t="shared" si="125"/>
        <v>0</v>
      </c>
      <c r="J312" s="69">
        <v>7500000</v>
      </c>
      <c r="K312" s="69">
        <v>0</v>
      </c>
      <c r="L312" s="69">
        <f t="shared" si="129"/>
        <v>7500000</v>
      </c>
      <c r="N312" s="68" t="s">
        <v>93</v>
      </c>
      <c r="O312" s="69">
        <f t="shared" si="126"/>
        <v>1800000</v>
      </c>
      <c r="P312" s="69">
        <v>0</v>
      </c>
      <c r="Q312" s="69">
        <v>0</v>
      </c>
      <c r="R312" s="69">
        <f t="shared" si="130"/>
        <v>1800000</v>
      </c>
      <c r="T312" s="68" t="s">
        <v>93</v>
      </c>
      <c r="U312" s="69">
        <f t="shared" si="127"/>
        <v>0.18</v>
      </c>
      <c r="V312" s="69">
        <f t="shared" si="127"/>
        <v>0.75</v>
      </c>
      <c r="W312" s="69">
        <f t="shared" si="127"/>
        <v>0</v>
      </c>
      <c r="X312" s="70">
        <f t="shared" si="131"/>
        <v>0.92999999999999994</v>
      </c>
    </row>
    <row r="313" spans="2:24">
      <c r="B313" s="68" t="s">
        <v>94</v>
      </c>
      <c r="C313" s="69">
        <f t="shared" si="124"/>
        <v>0</v>
      </c>
      <c r="D313" s="69">
        <v>0</v>
      </c>
      <c r="E313" s="69">
        <v>0</v>
      </c>
      <c r="F313" s="69">
        <f t="shared" si="128"/>
        <v>0</v>
      </c>
      <c r="H313" s="68" t="s">
        <v>94</v>
      </c>
      <c r="I313" s="69">
        <f t="shared" si="125"/>
        <v>0</v>
      </c>
      <c r="J313" s="69">
        <v>0</v>
      </c>
      <c r="K313" s="69">
        <v>0</v>
      </c>
      <c r="L313" s="69">
        <f t="shared" si="129"/>
        <v>0</v>
      </c>
      <c r="N313" s="68" t="s">
        <v>94</v>
      </c>
      <c r="O313" s="69">
        <f t="shared" si="126"/>
        <v>0</v>
      </c>
      <c r="P313" s="69">
        <v>0</v>
      </c>
      <c r="Q313" s="69">
        <v>0</v>
      </c>
      <c r="R313" s="69">
        <f t="shared" si="130"/>
        <v>0</v>
      </c>
      <c r="T313" s="68" t="s">
        <v>94</v>
      </c>
      <c r="U313" s="69">
        <f t="shared" si="127"/>
        <v>0</v>
      </c>
      <c r="V313" s="69">
        <f t="shared" si="127"/>
        <v>0</v>
      </c>
      <c r="W313" s="69">
        <f t="shared" si="127"/>
        <v>0</v>
      </c>
      <c r="X313" s="70">
        <f t="shared" si="131"/>
        <v>0</v>
      </c>
    </row>
    <row r="314" spans="2:24">
      <c r="B314" s="68"/>
      <c r="C314" s="70"/>
      <c r="D314" s="70"/>
      <c r="E314" s="70"/>
      <c r="F314" s="70"/>
      <c r="H314" s="68"/>
      <c r="I314" s="70"/>
      <c r="J314" s="70"/>
      <c r="K314" s="70"/>
      <c r="L314" s="70"/>
      <c r="N314" s="68"/>
      <c r="O314" s="70"/>
      <c r="P314" s="70"/>
      <c r="Q314" s="70"/>
      <c r="R314" s="70"/>
      <c r="T314" s="68"/>
      <c r="U314" s="70"/>
      <c r="V314" s="70"/>
      <c r="W314" s="70"/>
      <c r="X314" s="70"/>
    </row>
    <row r="315" spans="2:24">
      <c r="B315" s="72" t="s">
        <v>5</v>
      </c>
      <c r="C315" s="70">
        <f>SUM(C302:C313)</f>
        <v>503217370</v>
      </c>
      <c r="D315" s="70">
        <f>SUM(D302:D313)</f>
        <v>121000000</v>
      </c>
      <c r="E315" s="70">
        <f>SUM(E302:E313)</f>
        <v>0</v>
      </c>
      <c r="F315" s="70">
        <f>SUM(F302:F313)</f>
        <v>624217370</v>
      </c>
      <c r="H315" s="72" t="s">
        <v>5</v>
      </c>
      <c r="I315" s="70">
        <f>SUM(I302:I313)</f>
        <v>1604102123</v>
      </c>
      <c r="J315" s="70">
        <f>SUM(J302:J313)</f>
        <v>99707000</v>
      </c>
      <c r="K315" s="70">
        <f>SUM(K302:K313)</f>
        <v>0</v>
      </c>
      <c r="L315" s="70">
        <f>SUM(L302:L313)</f>
        <v>1703809123</v>
      </c>
      <c r="N315" s="72" t="s">
        <v>5</v>
      </c>
      <c r="O315" s="70">
        <f>SUM(O302:O313)</f>
        <v>1522238000</v>
      </c>
      <c r="P315" s="70">
        <f>SUM(P302:P313)</f>
        <v>84789000</v>
      </c>
      <c r="Q315" s="70">
        <f>SUM(Q302:Q313)</f>
        <v>0</v>
      </c>
      <c r="R315" s="70">
        <f>SUM(R302:R313)</f>
        <v>1607027000</v>
      </c>
      <c r="T315" s="72" t="s">
        <v>5</v>
      </c>
      <c r="U315" s="70">
        <f>SUM(U302:U313)</f>
        <v>362.95574929999998</v>
      </c>
      <c r="V315" s="70">
        <f>SUM(V302:V313)</f>
        <v>30.549600000000002</v>
      </c>
      <c r="W315" s="70">
        <f>SUM(W302:W313)</f>
        <v>0</v>
      </c>
      <c r="X315" s="70">
        <f>SUM(X302:X313)</f>
        <v>393.50534929999992</v>
      </c>
    </row>
    <row r="317" spans="2:24">
      <c r="B317" s="204" t="s">
        <v>111</v>
      </c>
      <c r="C317" s="205"/>
      <c r="D317" s="205"/>
      <c r="E317" s="205"/>
      <c r="F317" s="206"/>
      <c r="H317" s="204" t="s">
        <v>111</v>
      </c>
      <c r="I317" s="205"/>
      <c r="J317" s="205"/>
      <c r="K317" s="205"/>
      <c r="L317" s="206"/>
      <c r="N317" s="204" t="s">
        <v>111</v>
      </c>
      <c r="O317" s="205"/>
      <c r="P317" s="205"/>
      <c r="Q317" s="205"/>
      <c r="R317" s="206"/>
      <c r="T317" s="204" t="str">
        <f>N317</f>
        <v>FY 2021-22</v>
      </c>
      <c r="U317" s="205"/>
      <c r="V317" s="205"/>
      <c r="W317" s="205"/>
      <c r="X317" s="206"/>
    </row>
    <row r="318" spans="2:24">
      <c r="B318" s="207" t="s">
        <v>0</v>
      </c>
      <c r="C318" s="207" t="s">
        <v>82</v>
      </c>
      <c r="D318" s="207"/>
      <c r="E318" s="207"/>
      <c r="F318" s="207"/>
      <c r="H318" s="207" t="s">
        <v>0</v>
      </c>
      <c r="I318" s="207" t="s">
        <v>82</v>
      </c>
      <c r="J318" s="207"/>
      <c r="K318" s="207"/>
      <c r="L318" s="207"/>
      <c r="N318" s="199" t="s">
        <v>0</v>
      </c>
      <c r="O318" s="201" t="s">
        <v>82</v>
      </c>
      <c r="P318" s="202"/>
      <c r="Q318" s="202"/>
      <c r="R318" s="203"/>
      <c r="T318" s="199" t="s">
        <v>0</v>
      </c>
      <c r="U318" s="201" t="s">
        <v>82</v>
      </c>
      <c r="V318" s="202"/>
      <c r="W318" s="202"/>
      <c r="X318" s="203"/>
    </row>
    <row r="319" spans="2:24" ht="25.5">
      <c r="B319" s="207"/>
      <c r="C319" s="67" t="s">
        <v>83</v>
      </c>
      <c r="D319" s="67" t="s">
        <v>84</v>
      </c>
      <c r="E319" s="67" t="s">
        <v>85</v>
      </c>
      <c r="F319" s="67" t="s">
        <v>86</v>
      </c>
      <c r="H319" s="207"/>
      <c r="I319" s="67" t="s">
        <v>83</v>
      </c>
      <c r="J319" s="67" t="s">
        <v>84</v>
      </c>
      <c r="K319" s="67" t="s">
        <v>85</v>
      </c>
      <c r="L319" s="67" t="s">
        <v>86</v>
      </c>
      <c r="N319" s="200"/>
      <c r="O319" s="67" t="s">
        <v>83</v>
      </c>
      <c r="P319" s="67" t="s">
        <v>84</v>
      </c>
      <c r="Q319" s="67" t="s">
        <v>85</v>
      </c>
      <c r="R319" s="67" t="s">
        <v>86</v>
      </c>
      <c r="T319" s="200"/>
      <c r="U319" s="67" t="s">
        <v>83</v>
      </c>
      <c r="V319" s="67" t="s">
        <v>84</v>
      </c>
      <c r="W319" s="67" t="s">
        <v>85</v>
      </c>
      <c r="X319" s="67" t="s">
        <v>86</v>
      </c>
    </row>
    <row r="320" spans="2:24">
      <c r="B320" s="68" t="s">
        <v>87</v>
      </c>
      <c r="C320" s="69">
        <f t="shared" ref="C320:C331" si="132">F302</f>
        <v>0</v>
      </c>
      <c r="D320" s="69">
        <v>0</v>
      </c>
      <c r="E320" s="69">
        <v>0</v>
      </c>
      <c r="F320" s="69">
        <f>C320+D320-E320</f>
        <v>0</v>
      </c>
      <c r="H320" s="68" t="s">
        <v>87</v>
      </c>
      <c r="I320" s="69">
        <f t="shared" ref="I320:I331" si="133">L302</f>
        <v>2112500</v>
      </c>
      <c r="J320" s="69">
        <v>0</v>
      </c>
      <c r="K320" s="69">
        <v>0</v>
      </c>
      <c r="L320" s="69">
        <f>I320+J320-K320</f>
        <v>2112500</v>
      </c>
      <c r="N320" s="68" t="s">
        <v>87</v>
      </c>
      <c r="O320" s="69">
        <f t="shared" ref="O320:O331" si="134">R302</f>
        <v>0</v>
      </c>
      <c r="P320" s="69">
        <v>0</v>
      </c>
      <c r="Q320" s="69">
        <v>0</v>
      </c>
      <c r="R320" s="69">
        <f>O320+P320-Q320</f>
        <v>0</v>
      </c>
      <c r="T320" s="68" t="s">
        <v>87</v>
      </c>
      <c r="U320" s="69">
        <f t="shared" ref="U320:W331" si="135">(C320+I320+O320)/10^7</f>
        <v>0.21124999999999999</v>
      </c>
      <c r="V320" s="69">
        <f t="shared" si="135"/>
        <v>0</v>
      </c>
      <c r="W320" s="69">
        <f t="shared" si="135"/>
        <v>0</v>
      </c>
      <c r="X320" s="70">
        <f>U320+V320-W320</f>
        <v>0.21124999999999999</v>
      </c>
    </row>
    <row r="321" spans="2:24">
      <c r="B321" s="68" t="s">
        <v>40</v>
      </c>
      <c r="C321" s="69">
        <f t="shared" si="132"/>
        <v>10512000</v>
      </c>
      <c r="D321" s="69">
        <v>0</v>
      </c>
      <c r="E321" s="69">
        <v>0</v>
      </c>
      <c r="F321" s="69">
        <f t="shared" ref="F321:F331" si="136">C321+D321-E321</f>
        <v>10512000</v>
      </c>
      <c r="H321" s="68" t="s">
        <v>40</v>
      </c>
      <c r="I321" s="69">
        <f t="shared" si="133"/>
        <v>44621695</v>
      </c>
      <c r="J321" s="69">
        <v>0</v>
      </c>
      <c r="K321" s="69">
        <v>0</v>
      </c>
      <c r="L321" s="69">
        <f t="shared" ref="L321:L331" si="137">I321+J321-K321</f>
        <v>44621695</v>
      </c>
      <c r="N321" s="68" t="s">
        <v>40</v>
      </c>
      <c r="O321" s="69">
        <f t="shared" si="134"/>
        <v>115760000</v>
      </c>
      <c r="P321" s="69">
        <v>5000000</v>
      </c>
      <c r="Q321" s="69">
        <v>0</v>
      </c>
      <c r="R321" s="69">
        <f t="shared" ref="R321:R331" si="138">O321+P321-Q321</f>
        <v>120760000</v>
      </c>
      <c r="T321" s="68" t="s">
        <v>40</v>
      </c>
      <c r="U321" s="69">
        <f t="shared" si="135"/>
        <v>17.0893695</v>
      </c>
      <c r="V321" s="69">
        <f t="shared" si="135"/>
        <v>0.5</v>
      </c>
      <c r="W321" s="69">
        <f t="shared" si="135"/>
        <v>0</v>
      </c>
      <c r="X321" s="70">
        <f t="shared" ref="X321:X331" si="139">U321+V321-W321</f>
        <v>17.5893695</v>
      </c>
    </row>
    <row r="322" spans="2:24">
      <c r="B322" s="68" t="s">
        <v>88</v>
      </c>
      <c r="C322" s="69">
        <f t="shared" si="132"/>
        <v>0</v>
      </c>
      <c r="D322" s="69">
        <v>0</v>
      </c>
      <c r="E322" s="69">
        <v>0</v>
      </c>
      <c r="F322" s="69">
        <f t="shared" si="136"/>
        <v>0</v>
      </c>
      <c r="H322" s="68" t="s">
        <v>88</v>
      </c>
      <c r="I322" s="69">
        <f t="shared" si="133"/>
        <v>0</v>
      </c>
      <c r="J322" s="69">
        <v>0</v>
      </c>
      <c r="K322" s="69">
        <v>0</v>
      </c>
      <c r="L322" s="69">
        <f t="shared" si="137"/>
        <v>0</v>
      </c>
      <c r="N322" s="68" t="s">
        <v>88</v>
      </c>
      <c r="O322" s="69">
        <f t="shared" si="134"/>
        <v>0</v>
      </c>
      <c r="P322" s="69">
        <v>0</v>
      </c>
      <c r="Q322" s="69">
        <v>0</v>
      </c>
      <c r="R322" s="69">
        <f t="shared" si="138"/>
        <v>0</v>
      </c>
      <c r="T322" s="68" t="s">
        <v>88</v>
      </c>
      <c r="U322" s="69">
        <f t="shared" si="135"/>
        <v>0</v>
      </c>
      <c r="V322" s="69">
        <f t="shared" si="135"/>
        <v>0</v>
      </c>
      <c r="W322" s="69">
        <f t="shared" si="135"/>
        <v>0</v>
      </c>
      <c r="X322" s="70">
        <f t="shared" si="139"/>
        <v>0</v>
      </c>
    </row>
    <row r="323" spans="2:24">
      <c r="B323" s="68" t="s">
        <v>89</v>
      </c>
      <c r="C323" s="69">
        <f t="shared" si="132"/>
        <v>30000000</v>
      </c>
      <c r="D323" s="69">
        <v>0</v>
      </c>
      <c r="E323" s="69">
        <v>0</v>
      </c>
      <c r="F323" s="69">
        <f t="shared" si="136"/>
        <v>30000000</v>
      </c>
      <c r="H323" s="68" t="s">
        <v>89</v>
      </c>
      <c r="I323" s="69">
        <f t="shared" si="133"/>
        <v>27563000</v>
      </c>
      <c r="J323" s="69">
        <v>0</v>
      </c>
      <c r="K323" s="69">
        <v>0</v>
      </c>
      <c r="L323" s="69">
        <f t="shared" si="137"/>
        <v>27563000</v>
      </c>
      <c r="N323" s="68" t="s">
        <v>89</v>
      </c>
      <c r="O323" s="69">
        <f t="shared" si="134"/>
        <v>0</v>
      </c>
      <c r="P323" s="69">
        <v>0</v>
      </c>
      <c r="Q323" s="69">
        <v>0</v>
      </c>
      <c r="R323" s="69">
        <f t="shared" si="138"/>
        <v>0</v>
      </c>
      <c r="T323" s="68" t="s">
        <v>89</v>
      </c>
      <c r="U323" s="69">
        <f t="shared" si="135"/>
        <v>5.7563000000000004</v>
      </c>
      <c r="V323" s="69">
        <f t="shared" si="135"/>
        <v>0</v>
      </c>
      <c r="W323" s="69">
        <f t="shared" si="135"/>
        <v>0</v>
      </c>
      <c r="X323" s="70">
        <f t="shared" si="139"/>
        <v>5.7563000000000004</v>
      </c>
    </row>
    <row r="324" spans="2:24">
      <c r="B324" s="68" t="s">
        <v>39</v>
      </c>
      <c r="C324" s="69">
        <f t="shared" si="132"/>
        <v>247819000</v>
      </c>
      <c r="D324" s="69">
        <v>0</v>
      </c>
      <c r="E324" s="69">
        <v>0</v>
      </c>
      <c r="F324" s="69">
        <f t="shared" si="136"/>
        <v>247819000</v>
      </c>
      <c r="H324" s="68" t="s">
        <v>39</v>
      </c>
      <c r="I324" s="69">
        <f t="shared" si="133"/>
        <v>686203473</v>
      </c>
      <c r="J324" s="69">
        <v>0</v>
      </c>
      <c r="K324" s="69">
        <v>0</v>
      </c>
      <c r="L324" s="69">
        <f t="shared" si="137"/>
        <v>686203473</v>
      </c>
      <c r="N324" s="68" t="s">
        <v>39</v>
      </c>
      <c r="O324" s="69">
        <f t="shared" si="134"/>
        <v>643883000</v>
      </c>
      <c r="P324" s="69">
        <v>1680000</v>
      </c>
      <c r="Q324" s="69">
        <v>0</v>
      </c>
      <c r="R324" s="69">
        <f t="shared" si="138"/>
        <v>645563000</v>
      </c>
      <c r="T324" s="68" t="s">
        <v>39</v>
      </c>
      <c r="U324" s="69">
        <f t="shared" si="135"/>
        <v>157.79054729999999</v>
      </c>
      <c r="V324" s="69">
        <f t="shared" si="135"/>
        <v>0.16800000000000001</v>
      </c>
      <c r="W324" s="69">
        <f t="shared" si="135"/>
        <v>0</v>
      </c>
      <c r="X324" s="70">
        <f t="shared" si="139"/>
        <v>157.95854729999999</v>
      </c>
    </row>
    <row r="325" spans="2:24">
      <c r="B325" s="68" t="s">
        <v>90</v>
      </c>
      <c r="C325" s="69">
        <f t="shared" si="132"/>
        <v>332296000</v>
      </c>
      <c r="D325" s="69">
        <v>0</v>
      </c>
      <c r="E325" s="69">
        <v>0</v>
      </c>
      <c r="F325" s="69">
        <f t="shared" si="136"/>
        <v>332296000</v>
      </c>
      <c r="H325" s="68" t="s">
        <v>90</v>
      </c>
      <c r="I325" s="69">
        <f t="shared" si="133"/>
        <v>913842000</v>
      </c>
      <c r="J325" s="69">
        <v>0</v>
      </c>
      <c r="K325" s="69">
        <v>0</v>
      </c>
      <c r="L325" s="69">
        <f t="shared" si="137"/>
        <v>913842000</v>
      </c>
      <c r="N325" s="68" t="s">
        <v>90</v>
      </c>
      <c r="O325" s="69">
        <f t="shared" si="134"/>
        <v>836426000</v>
      </c>
      <c r="P325" s="69">
        <v>0</v>
      </c>
      <c r="Q325" s="69">
        <v>0</v>
      </c>
      <c r="R325" s="69">
        <f t="shared" si="138"/>
        <v>836426000</v>
      </c>
      <c r="T325" s="68" t="s">
        <v>90</v>
      </c>
      <c r="U325" s="69">
        <f t="shared" si="135"/>
        <v>208.25640000000001</v>
      </c>
      <c r="V325" s="69">
        <f t="shared" si="135"/>
        <v>0</v>
      </c>
      <c r="W325" s="69">
        <f t="shared" si="135"/>
        <v>0</v>
      </c>
      <c r="X325" s="70">
        <f t="shared" si="139"/>
        <v>208.25640000000001</v>
      </c>
    </row>
    <row r="326" spans="2:24">
      <c r="B326" s="68" t="s">
        <v>41</v>
      </c>
      <c r="C326" s="69">
        <f t="shared" si="132"/>
        <v>3590370</v>
      </c>
      <c r="D326" s="69">
        <v>0</v>
      </c>
      <c r="E326" s="69">
        <v>0</v>
      </c>
      <c r="F326" s="69">
        <f t="shared" si="136"/>
        <v>3590370</v>
      </c>
      <c r="H326" s="68" t="s">
        <v>41</v>
      </c>
      <c r="I326" s="69">
        <f t="shared" si="133"/>
        <v>8627000</v>
      </c>
      <c r="J326" s="69">
        <v>3055000</v>
      </c>
      <c r="K326" s="69">
        <v>0</v>
      </c>
      <c r="L326" s="69">
        <f t="shared" si="137"/>
        <v>11682000</v>
      </c>
      <c r="N326" s="68" t="s">
        <v>41</v>
      </c>
      <c r="O326" s="69">
        <f t="shared" si="134"/>
        <v>6630000</v>
      </c>
      <c r="P326" s="69">
        <v>0</v>
      </c>
      <c r="Q326" s="69">
        <v>0</v>
      </c>
      <c r="R326" s="69">
        <f t="shared" si="138"/>
        <v>6630000</v>
      </c>
      <c r="T326" s="68" t="s">
        <v>41</v>
      </c>
      <c r="U326" s="69">
        <f t="shared" si="135"/>
        <v>1.8847370000000001</v>
      </c>
      <c r="V326" s="69">
        <f t="shared" si="135"/>
        <v>0.30549999999999999</v>
      </c>
      <c r="W326" s="69">
        <f t="shared" si="135"/>
        <v>0</v>
      </c>
      <c r="X326" s="70">
        <f t="shared" si="139"/>
        <v>2.1902370000000002</v>
      </c>
    </row>
    <row r="327" spans="2:24">
      <c r="B327" s="68" t="s">
        <v>42</v>
      </c>
      <c r="C327" s="69">
        <f t="shared" si="132"/>
        <v>0</v>
      </c>
      <c r="D327" s="69">
        <v>0</v>
      </c>
      <c r="E327" s="69">
        <v>0</v>
      </c>
      <c r="F327" s="69">
        <f t="shared" si="136"/>
        <v>0</v>
      </c>
      <c r="H327" s="68" t="s">
        <v>42</v>
      </c>
      <c r="I327" s="69">
        <f t="shared" si="133"/>
        <v>1244455</v>
      </c>
      <c r="J327" s="69">
        <v>0</v>
      </c>
      <c r="K327" s="69">
        <v>0</v>
      </c>
      <c r="L327" s="69">
        <f t="shared" si="137"/>
        <v>1244455</v>
      </c>
      <c r="N327" s="68" t="s">
        <v>42</v>
      </c>
      <c r="O327" s="69">
        <f t="shared" si="134"/>
        <v>1472000</v>
      </c>
      <c r="P327" s="69">
        <v>0</v>
      </c>
      <c r="Q327" s="69">
        <v>0</v>
      </c>
      <c r="R327" s="69">
        <f t="shared" si="138"/>
        <v>1472000</v>
      </c>
      <c r="T327" s="68" t="s">
        <v>42</v>
      </c>
      <c r="U327" s="69">
        <f t="shared" si="135"/>
        <v>0.27164549999999998</v>
      </c>
      <c r="V327" s="69">
        <f t="shared" si="135"/>
        <v>0</v>
      </c>
      <c r="W327" s="69">
        <f t="shared" si="135"/>
        <v>0</v>
      </c>
      <c r="X327" s="70">
        <f t="shared" si="139"/>
        <v>0.27164549999999998</v>
      </c>
    </row>
    <row r="328" spans="2:24">
      <c r="B328" s="68" t="s">
        <v>91</v>
      </c>
      <c r="C328" s="69">
        <f t="shared" si="132"/>
        <v>0</v>
      </c>
      <c r="D328" s="69">
        <v>0</v>
      </c>
      <c r="E328" s="69">
        <v>0</v>
      </c>
      <c r="F328" s="69">
        <f t="shared" si="136"/>
        <v>0</v>
      </c>
      <c r="H328" s="68" t="s">
        <v>91</v>
      </c>
      <c r="I328" s="69">
        <f t="shared" si="133"/>
        <v>12095000</v>
      </c>
      <c r="J328" s="69">
        <v>0</v>
      </c>
      <c r="K328" s="69">
        <v>0</v>
      </c>
      <c r="L328" s="69">
        <f t="shared" si="137"/>
        <v>12095000</v>
      </c>
      <c r="N328" s="68" t="s">
        <v>91</v>
      </c>
      <c r="O328" s="69">
        <f t="shared" si="134"/>
        <v>1056000</v>
      </c>
      <c r="P328" s="69">
        <v>320000</v>
      </c>
      <c r="Q328" s="69">
        <v>0</v>
      </c>
      <c r="R328" s="69">
        <f t="shared" si="138"/>
        <v>1376000</v>
      </c>
      <c r="T328" s="68" t="s">
        <v>91</v>
      </c>
      <c r="U328" s="69">
        <f t="shared" si="135"/>
        <v>1.3150999999999999</v>
      </c>
      <c r="V328" s="69">
        <f t="shared" si="135"/>
        <v>3.2000000000000001E-2</v>
      </c>
      <c r="W328" s="69">
        <f t="shared" si="135"/>
        <v>0</v>
      </c>
      <c r="X328" s="70">
        <f t="shared" si="139"/>
        <v>1.3471</v>
      </c>
    </row>
    <row r="329" spans="2:24" ht="25.5">
      <c r="B329" s="71" t="s">
        <v>92</v>
      </c>
      <c r="C329" s="69">
        <f t="shared" si="132"/>
        <v>0</v>
      </c>
      <c r="D329" s="69">
        <v>0</v>
      </c>
      <c r="E329" s="69">
        <v>0</v>
      </c>
      <c r="F329" s="69">
        <f t="shared" si="136"/>
        <v>0</v>
      </c>
      <c r="H329" s="71" t="s">
        <v>92</v>
      </c>
      <c r="I329" s="69">
        <f t="shared" si="133"/>
        <v>0</v>
      </c>
      <c r="J329" s="69">
        <v>0</v>
      </c>
      <c r="K329" s="69">
        <v>0</v>
      </c>
      <c r="L329" s="69">
        <f t="shared" si="137"/>
        <v>0</v>
      </c>
      <c r="N329" s="71" t="s">
        <v>92</v>
      </c>
      <c r="O329" s="69">
        <f t="shared" si="134"/>
        <v>0</v>
      </c>
      <c r="P329" s="69">
        <v>0</v>
      </c>
      <c r="Q329" s="69">
        <v>0</v>
      </c>
      <c r="R329" s="69">
        <f t="shared" si="138"/>
        <v>0</v>
      </c>
      <c r="T329" s="71" t="s">
        <v>92</v>
      </c>
      <c r="U329" s="69">
        <f t="shared" si="135"/>
        <v>0</v>
      </c>
      <c r="V329" s="69">
        <f t="shared" si="135"/>
        <v>0</v>
      </c>
      <c r="W329" s="69">
        <f t="shared" si="135"/>
        <v>0</v>
      </c>
      <c r="X329" s="70">
        <f t="shared" si="139"/>
        <v>0</v>
      </c>
    </row>
    <row r="330" spans="2:24">
      <c r="B330" s="68" t="s">
        <v>93</v>
      </c>
      <c r="C330" s="69">
        <f t="shared" si="132"/>
        <v>0</v>
      </c>
      <c r="D330" s="69">
        <v>0</v>
      </c>
      <c r="E330" s="69">
        <v>0</v>
      </c>
      <c r="F330" s="69">
        <f t="shared" si="136"/>
        <v>0</v>
      </c>
      <c r="H330" s="68" t="s">
        <v>93</v>
      </c>
      <c r="I330" s="69">
        <f t="shared" si="133"/>
        <v>7500000</v>
      </c>
      <c r="J330" s="69">
        <v>0</v>
      </c>
      <c r="K330" s="69">
        <v>0</v>
      </c>
      <c r="L330" s="69">
        <f t="shared" si="137"/>
        <v>7500000</v>
      </c>
      <c r="N330" s="68" t="s">
        <v>93</v>
      </c>
      <c r="O330" s="69">
        <f t="shared" si="134"/>
        <v>1800000</v>
      </c>
      <c r="P330" s="69">
        <v>0</v>
      </c>
      <c r="Q330" s="69">
        <v>0</v>
      </c>
      <c r="R330" s="69">
        <f t="shared" si="138"/>
        <v>1800000</v>
      </c>
      <c r="T330" s="68" t="s">
        <v>93</v>
      </c>
      <c r="U330" s="69">
        <f t="shared" si="135"/>
        <v>0.93</v>
      </c>
      <c r="V330" s="69">
        <f t="shared" si="135"/>
        <v>0</v>
      </c>
      <c r="W330" s="69">
        <f t="shared" si="135"/>
        <v>0</v>
      </c>
      <c r="X330" s="70">
        <f t="shared" si="139"/>
        <v>0.93</v>
      </c>
    </row>
    <row r="331" spans="2:24">
      <c r="B331" s="68" t="s">
        <v>94</v>
      </c>
      <c r="C331" s="69">
        <f t="shared" si="132"/>
        <v>0</v>
      </c>
      <c r="D331" s="69">
        <v>0</v>
      </c>
      <c r="E331" s="69">
        <v>0</v>
      </c>
      <c r="F331" s="69">
        <f t="shared" si="136"/>
        <v>0</v>
      </c>
      <c r="H331" s="68" t="s">
        <v>94</v>
      </c>
      <c r="I331" s="69">
        <f t="shared" si="133"/>
        <v>0</v>
      </c>
      <c r="J331" s="69">
        <v>0</v>
      </c>
      <c r="K331" s="69">
        <v>0</v>
      </c>
      <c r="L331" s="69">
        <f t="shared" si="137"/>
        <v>0</v>
      </c>
      <c r="N331" s="68" t="s">
        <v>94</v>
      </c>
      <c r="O331" s="69">
        <f t="shared" si="134"/>
        <v>0</v>
      </c>
      <c r="P331" s="69">
        <v>0</v>
      </c>
      <c r="Q331" s="69">
        <v>0</v>
      </c>
      <c r="R331" s="69">
        <f t="shared" si="138"/>
        <v>0</v>
      </c>
      <c r="T331" s="68" t="s">
        <v>94</v>
      </c>
      <c r="U331" s="69">
        <f t="shared" si="135"/>
        <v>0</v>
      </c>
      <c r="V331" s="69">
        <f t="shared" si="135"/>
        <v>0</v>
      </c>
      <c r="W331" s="69">
        <f t="shared" si="135"/>
        <v>0</v>
      </c>
      <c r="X331" s="70">
        <f t="shared" si="139"/>
        <v>0</v>
      </c>
    </row>
    <row r="332" spans="2:24">
      <c r="B332" s="68"/>
      <c r="C332" s="70"/>
      <c r="D332" s="70"/>
      <c r="E332" s="70"/>
      <c r="F332" s="70"/>
      <c r="H332" s="68"/>
      <c r="I332" s="70"/>
      <c r="J332" s="70"/>
      <c r="K332" s="70"/>
      <c r="L332" s="70"/>
      <c r="N332" s="68"/>
      <c r="O332" s="70"/>
      <c r="P332" s="70"/>
      <c r="Q332" s="70"/>
      <c r="R332" s="70"/>
      <c r="T332" s="68"/>
      <c r="U332" s="70"/>
      <c r="V332" s="70"/>
      <c r="W332" s="70"/>
      <c r="X332" s="70"/>
    </row>
    <row r="333" spans="2:24">
      <c r="B333" s="72" t="s">
        <v>5</v>
      </c>
      <c r="C333" s="70">
        <f>SUM(C320:C331)</f>
        <v>624217370</v>
      </c>
      <c r="D333" s="70">
        <f>SUM(D320:D331)</f>
        <v>0</v>
      </c>
      <c r="E333" s="70">
        <f>SUM(E320:E331)</f>
        <v>0</v>
      </c>
      <c r="F333" s="70">
        <f>SUM(F320:F331)</f>
        <v>624217370</v>
      </c>
      <c r="H333" s="72" t="s">
        <v>5</v>
      </c>
      <c r="I333" s="70">
        <f>SUM(I320:I331)</f>
        <v>1703809123</v>
      </c>
      <c r="J333" s="70">
        <f>SUM(J320:J331)</f>
        <v>3055000</v>
      </c>
      <c r="K333" s="70">
        <f>SUM(K320:K331)</f>
        <v>0</v>
      </c>
      <c r="L333" s="70">
        <f>SUM(L320:L331)</f>
        <v>1706864123</v>
      </c>
      <c r="N333" s="72" t="s">
        <v>5</v>
      </c>
      <c r="O333" s="70">
        <f>SUM(O320:O331)</f>
        <v>1607027000</v>
      </c>
      <c r="P333" s="70">
        <f>SUM(P320:P331)</f>
        <v>7000000</v>
      </c>
      <c r="Q333" s="70">
        <f>SUM(Q320:Q331)</f>
        <v>0</v>
      </c>
      <c r="R333" s="70">
        <f>SUM(R320:R331)</f>
        <v>1614027000</v>
      </c>
      <c r="T333" s="72" t="s">
        <v>5</v>
      </c>
      <c r="U333" s="70">
        <f>SUM(U320:U331)</f>
        <v>393.50534929999992</v>
      </c>
      <c r="V333" s="70">
        <f>SUM(V320:V331)</f>
        <v>1.0055000000000001</v>
      </c>
      <c r="W333" s="70">
        <f>SUM(W320:W331)</f>
        <v>0</v>
      </c>
      <c r="X333" s="70">
        <f>SUM(X320:X331)</f>
        <v>394.51084930000002</v>
      </c>
    </row>
    <row r="334" spans="2:24">
      <c r="B334" s="77"/>
      <c r="C334" s="78"/>
      <c r="D334" s="78"/>
      <c r="E334" s="78"/>
      <c r="F334" s="78"/>
      <c r="H334" s="77"/>
      <c r="I334" s="78"/>
      <c r="J334" s="78"/>
      <c r="K334" s="78"/>
      <c r="L334" s="78"/>
      <c r="N334" s="77"/>
      <c r="O334" s="78"/>
      <c r="P334" s="78"/>
      <c r="Q334" s="78"/>
      <c r="R334" s="78"/>
      <c r="T334" s="77"/>
      <c r="U334" s="78"/>
      <c r="V334" s="78"/>
      <c r="W334" s="78"/>
      <c r="X334" s="78"/>
    </row>
    <row r="335" spans="2:24">
      <c r="B335" s="77"/>
      <c r="C335" s="78"/>
      <c r="D335" s="78"/>
      <c r="E335" s="78"/>
      <c r="F335" s="78"/>
      <c r="H335" s="77"/>
      <c r="I335" s="78"/>
      <c r="J335" s="78"/>
      <c r="K335" s="78"/>
      <c r="L335" s="78"/>
      <c r="N335" s="77"/>
      <c r="O335" s="78"/>
      <c r="P335" s="78"/>
      <c r="Q335" s="78"/>
      <c r="R335" s="78"/>
      <c r="T335" s="77"/>
      <c r="U335" s="78"/>
      <c r="V335" s="78"/>
      <c r="W335" s="78"/>
      <c r="X335" s="78"/>
    </row>
    <row r="337" spans="2:24">
      <c r="B337" s="204" t="s">
        <v>112</v>
      </c>
      <c r="C337" s="205"/>
      <c r="D337" s="205"/>
      <c r="E337" s="205"/>
      <c r="F337" s="206"/>
      <c r="H337" s="204" t="s">
        <v>112</v>
      </c>
      <c r="I337" s="205"/>
      <c r="J337" s="205"/>
      <c r="K337" s="205"/>
      <c r="L337" s="206"/>
      <c r="N337" s="204" t="s">
        <v>112</v>
      </c>
      <c r="O337" s="205"/>
      <c r="P337" s="205"/>
      <c r="Q337" s="205"/>
      <c r="R337" s="206"/>
      <c r="T337" s="204" t="str">
        <f>N337</f>
        <v>FY 2022-23</v>
      </c>
      <c r="U337" s="205"/>
      <c r="V337" s="205"/>
      <c r="W337" s="205"/>
      <c r="X337" s="206"/>
    </row>
    <row r="338" spans="2:24">
      <c r="B338" s="207" t="s">
        <v>0</v>
      </c>
      <c r="C338" s="207" t="s">
        <v>82</v>
      </c>
      <c r="D338" s="207"/>
      <c r="E338" s="207"/>
      <c r="F338" s="207"/>
      <c r="H338" s="207" t="s">
        <v>0</v>
      </c>
      <c r="I338" s="207" t="s">
        <v>82</v>
      </c>
      <c r="J338" s="207"/>
      <c r="K338" s="207"/>
      <c r="L338" s="207"/>
      <c r="N338" s="199" t="s">
        <v>0</v>
      </c>
      <c r="O338" s="201" t="s">
        <v>82</v>
      </c>
      <c r="P338" s="202"/>
      <c r="Q338" s="202"/>
      <c r="R338" s="203"/>
      <c r="T338" s="199" t="s">
        <v>0</v>
      </c>
      <c r="U338" s="201" t="s">
        <v>82</v>
      </c>
      <c r="V338" s="202"/>
      <c r="W338" s="202"/>
      <c r="X338" s="203"/>
    </row>
    <row r="339" spans="2:24" ht="25.5">
      <c r="B339" s="207"/>
      <c r="C339" s="67" t="s">
        <v>83</v>
      </c>
      <c r="D339" s="67" t="s">
        <v>84</v>
      </c>
      <c r="E339" s="67" t="s">
        <v>85</v>
      </c>
      <c r="F339" s="67" t="s">
        <v>86</v>
      </c>
      <c r="H339" s="207"/>
      <c r="I339" s="67" t="s">
        <v>83</v>
      </c>
      <c r="J339" s="67" t="s">
        <v>84</v>
      </c>
      <c r="K339" s="67" t="s">
        <v>85</v>
      </c>
      <c r="L339" s="67" t="s">
        <v>86</v>
      </c>
      <c r="N339" s="200"/>
      <c r="O339" s="67" t="s">
        <v>83</v>
      </c>
      <c r="P339" s="67" t="s">
        <v>84</v>
      </c>
      <c r="Q339" s="67" t="s">
        <v>85</v>
      </c>
      <c r="R339" s="67" t="s">
        <v>86</v>
      </c>
      <c r="T339" s="200"/>
      <c r="U339" s="67" t="s">
        <v>83</v>
      </c>
      <c r="V339" s="67" t="s">
        <v>84</v>
      </c>
      <c r="W339" s="67" t="s">
        <v>85</v>
      </c>
      <c r="X339" s="67" t="s">
        <v>86</v>
      </c>
    </row>
    <row r="340" spans="2:24">
      <c r="B340" s="68" t="s">
        <v>87</v>
      </c>
      <c r="C340" s="69">
        <f t="shared" ref="C340:C351" si="140">F320</f>
        <v>0</v>
      </c>
      <c r="D340" s="69">
        <v>0</v>
      </c>
      <c r="E340" s="69">
        <v>0</v>
      </c>
      <c r="F340" s="69">
        <f>C340+D340-E340</f>
        <v>0</v>
      </c>
      <c r="H340" s="68" t="s">
        <v>87</v>
      </c>
      <c r="I340" s="69">
        <f t="shared" ref="I340:I351" si="141">L320</f>
        <v>2112500</v>
      </c>
      <c r="J340" s="69">
        <v>0</v>
      </c>
      <c r="K340" s="69">
        <v>0</v>
      </c>
      <c r="L340" s="69">
        <f>I340+J340-K340</f>
        <v>2112500</v>
      </c>
      <c r="N340" s="68" t="s">
        <v>87</v>
      </c>
      <c r="O340" s="69">
        <f t="shared" ref="O340:O351" si="142">R320</f>
        <v>0</v>
      </c>
      <c r="P340" s="69">
        <v>0</v>
      </c>
      <c r="Q340" s="69">
        <v>0</v>
      </c>
      <c r="R340" s="69">
        <f>O340+P340-Q340</f>
        <v>0</v>
      </c>
      <c r="T340" s="68" t="s">
        <v>87</v>
      </c>
      <c r="U340" s="69">
        <f t="shared" ref="U340:W351" si="143">(C340+I340+O340)/10^7</f>
        <v>0.21124999999999999</v>
      </c>
      <c r="V340" s="69">
        <f t="shared" si="143"/>
        <v>0</v>
      </c>
      <c r="W340" s="69">
        <f t="shared" si="143"/>
        <v>0</v>
      </c>
      <c r="X340" s="70">
        <f>U340+V340-W340</f>
        <v>0.21124999999999999</v>
      </c>
    </row>
    <row r="341" spans="2:24">
      <c r="B341" s="68" t="s">
        <v>40</v>
      </c>
      <c r="C341" s="69">
        <f t="shared" si="140"/>
        <v>10512000</v>
      </c>
      <c r="D341" s="69">
        <v>37650000</v>
      </c>
      <c r="E341" s="69">
        <v>0</v>
      </c>
      <c r="F341" s="69">
        <f t="shared" ref="F341:F351" si="144">C341+D341-E341</f>
        <v>48162000</v>
      </c>
      <c r="H341" s="68" t="s">
        <v>40</v>
      </c>
      <c r="I341" s="69">
        <f t="shared" si="141"/>
        <v>44621695</v>
      </c>
      <c r="J341" s="69">
        <v>0</v>
      </c>
      <c r="K341" s="69">
        <v>0</v>
      </c>
      <c r="L341" s="69">
        <f t="shared" ref="L341:L351" si="145">I341+J341-K341</f>
        <v>44621695</v>
      </c>
      <c r="N341" s="68" t="s">
        <v>40</v>
      </c>
      <c r="O341" s="69">
        <f t="shared" si="142"/>
        <v>120760000</v>
      </c>
      <c r="P341" s="69">
        <v>7672000</v>
      </c>
      <c r="Q341" s="69">
        <v>0</v>
      </c>
      <c r="R341" s="69">
        <f t="shared" ref="R341:R351" si="146">O341+P341-Q341</f>
        <v>128432000</v>
      </c>
      <c r="T341" s="68" t="s">
        <v>40</v>
      </c>
      <c r="U341" s="69">
        <f t="shared" si="143"/>
        <v>17.5893695</v>
      </c>
      <c r="V341" s="69">
        <f t="shared" si="143"/>
        <v>4.5321999999999996</v>
      </c>
      <c r="W341" s="69">
        <f t="shared" si="143"/>
        <v>0</v>
      </c>
      <c r="X341" s="70">
        <f t="shared" ref="X341:X351" si="147">U341+V341-W341</f>
        <v>22.1215695</v>
      </c>
    </row>
    <row r="342" spans="2:24">
      <c r="B342" s="68" t="s">
        <v>88</v>
      </c>
      <c r="C342" s="69">
        <f t="shared" si="140"/>
        <v>0</v>
      </c>
      <c r="D342" s="69">
        <v>0</v>
      </c>
      <c r="E342" s="69">
        <v>0</v>
      </c>
      <c r="F342" s="69">
        <f t="shared" si="144"/>
        <v>0</v>
      </c>
      <c r="H342" s="68" t="s">
        <v>88</v>
      </c>
      <c r="I342" s="69">
        <f t="shared" si="141"/>
        <v>0</v>
      </c>
      <c r="J342" s="69">
        <v>0</v>
      </c>
      <c r="K342" s="69">
        <v>0</v>
      </c>
      <c r="L342" s="69">
        <f t="shared" si="145"/>
        <v>0</v>
      </c>
      <c r="N342" s="68" t="s">
        <v>88</v>
      </c>
      <c r="O342" s="69">
        <f t="shared" si="142"/>
        <v>0</v>
      </c>
      <c r="P342" s="69">
        <v>0</v>
      </c>
      <c r="Q342" s="69">
        <v>0</v>
      </c>
      <c r="R342" s="69">
        <f t="shared" si="146"/>
        <v>0</v>
      </c>
      <c r="T342" s="68" t="s">
        <v>88</v>
      </c>
      <c r="U342" s="69">
        <f t="shared" si="143"/>
        <v>0</v>
      </c>
      <c r="V342" s="69">
        <f t="shared" si="143"/>
        <v>0</v>
      </c>
      <c r="W342" s="69">
        <f t="shared" si="143"/>
        <v>0</v>
      </c>
      <c r="X342" s="70">
        <f t="shared" si="147"/>
        <v>0</v>
      </c>
    </row>
    <row r="343" spans="2:24">
      <c r="B343" s="68" t="s">
        <v>89</v>
      </c>
      <c r="C343" s="69">
        <f t="shared" si="140"/>
        <v>30000000</v>
      </c>
      <c r="D343" s="69">
        <v>0</v>
      </c>
      <c r="E343" s="69">
        <v>0</v>
      </c>
      <c r="F343" s="69">
        <f t="shared" si="144"/>
        <v>30000000</v>
      </c>
      <c r="H343" s="68" t="s">
        <v>89</v>
      </c>
      <c r="I343" s="69">
        <f t="shared" si="141"/>
        <v>27563000</v>
      </c>
      <c r="J343" s="69">
        <v>5562000</v>
      </c>
      <c r="K343" s="69">
        <v>0</v>
      </c>
      <c r="L343" s="69">
        <f t="shared" si="145"/>
        <v>33125000</v>
      </c>
      <c r="N343" s="68" t="s">
        <v>89</v>
      </c>
      <c r="O343" s="69">
        <f t="shared" si="142"/>
        <v>0</v>
      </c>
      <c r="P343" s="69">
        <v>0</v>
      </c>
      <c r="Q343" s="69">
        <v>0</v>
      </c>
      <c r="R343" s="69">
        <f t="shared" si="146"/>
        <v>0</v>
      </c>
      <c r="T343" s="68" t="s">
        <v>89</v>
      </c>
      <c r="U343" s="69">
        <f t="shared" si="143"/>
        <v>5.7563000000000004</v>
      </c>
      <c r="V343" s="69">
        <f t="shared" si="143"/>
        <v>0.55620000000000003</v>
      </c>
      <c r="W343" s="69">
        <f t="shared" si="143"/>
        <v>0</v>
      </c>
      <c r="X343" s="70">
        <f t="shared" si="147"/>
        <v>6.3125</v>
      </c>
    </row>
    <row r="344" spans="2:24">
      <c r="B344" s="68" t="s">
        <v>39</v>
      </c>
      <c r="C344" s="69">
        <f t="shared" si="140"/>
        <v>247819000</v>
      </c>
      <c r="D344" s="69">
        <v>24843000</v>
      </c>
      <c r="E344" s="69">
        <v>0</v>
      </c>
      <c r="F344" s="69">
        <f t="shared" si="144"/>
        <v>272662000</v>
      </c>
      <c r="H344" s="68" t="s">
        <v>39</v>
      </c>
      <c r="I344" s="69">
        <f t="shared" si="141"/>
        <v>686203473</v>
      </c>
      <c r="J344" s="69">
        <v>0</v>
      </c>
      <c r="K344" s="69">
        <v>0</v>
      </c>
      <c r="L344" s="69">
        <f t="shared" si="145"/>
        <v>686203473</v>
      </c>
      <c r="N344" s="68" t="s">
        <v>39</v>
      </c>
      <c r="O344" s="69">
        <f t="shared" si="142"/>
        <v>645563000</v>
      </c>
      <c r="P344" s="69">
        <v>7500000</v>
      </c>
      <c r="Q344" s="69">
        <v>0</v>
      </c>
      <c r="R344" s="69">
        <f t="shared" si="146"/>
        <v>653063000</v>
      </c>
      <c r="T344" s="68" t="s">
        <v>39</v>
      </c>
      <c r="U344" s="69">
        <f t="shared" si="143"/>
        <v>157.95854729999999</v>
      </c>
      <c r="V344" s="69">
        <f t="shared" si="143"/>
        <v>3.2343000000000002</v>
      </c>
      <c r="W344" s="69">
        <f t="shared" si="143"/>
        <v>0</v>
      </c>
      <c r="X344" s="70">
        <f t="shared" si="147"/>
        <v>161.19284729999998</v>
      </c>
    </row>
    <row r="345" spans="2:24">
      <c r="B345" s="68" t="s">
        <v>90</v>
      </c>
      <c r="C345" s="69">
        <f t="shared" si="140"/>
        <v>332296000</v>
      </c>
      <c r="D345" s="69">
        <v>0</v>
      </c>
      <c r="E345" s="69">
        <v>0</v>
      </c>
      <c r="F345" s="69">
        <f t="shared" si="144"/>
        <v>332296000</v>
      </c>
      <c r="H345" s="68" t="s">
        <v>90</v>
      </c>
      <c r="I345" s="69">
        <f t="shared" si="141"/>
        <v>913842000</v>
      </c>
      <c r="J345" s="69">
        <v>319639000</v>
      </c>
      <c r="K345" s="69">
        <v>0</v>
      </c>
      <c r="L345" s="69">
        <f t="shared" si="145"/>
        <v>1233481000</v>
      </c>
      <c r="N345" s="68" t="s">
        <v>90</v>
      </c>
      <c r="O345" s="69">
        <f t="shared" si="142"/>
        <v>836426000</v>
      </c>
      <c r="P345" s="69">
        <v>36100000</v>
      </c>
      <c r="Q345" s="69">
        <v>0</v>
      </c>
      <c r="R345" s="69">
        <f t="shared" si="146"/>
        <v>872526000</v>
      </c>
      <c r="T345" s="68" t="s">
        <v>90</v>
      </c>
      <c r="U345" s="69">
        <f t="shared" si="143"/>
        <v>208.25640000000001</v>
      </c>
      <c r="V345" s="69">
        <f t="shared" si="143"/>
        <v>35.573900000000002</v>
      </c>
      <c r="W345" s="69">
        <f t="shared" si="143"/>
        <v>0</v>
      </c>
      <c r="X345" s="70">
        <f t="shared" si="147"/>
        <v>243.83030000000002</v>
      </c>
    </row>
    <row r="346" spans="2:24">
      <c r="B346" s="68" t="s">
        <v>41</v>
      </c>
      <c r="C346" s="69">
        <f t="shared" si="140"/>
        <v>3590370</v>
      </c>
      <c r="D346" s="69">
        <v>0</v>
      </c>
      <c r="E346" s="69">
        <v>0</v>
      </c>
      <c r="F346" s="69">
        <f t="shared" si="144"/>
        <v>3590370</v>
      </c>
      <c r="H346" s="68" t="s">
        <v>41</v>
      </c>
      <c r="I346" s="69">
        <f t="shared" si="141"/>
        <v>11682000</v>
      </c>
      <c r="J346" s="69">
        <v>0</v>
      </c>
      <c r="K346" s="69">
        <v>0</v>
      </c>
      <c r="L346" s="69">
        <f t="shared" si="145"/>
        <v>11682000</v>
      </c>
      <c r="N346" s="68" t="s">
        <v>41</v>
      </c>
      <c r="O346" s="69">
        <f t="shared" si="142"/>
        <v>6630000</v>
      </c>
      <c r="P346" s="69">
        <v>0</v>
      </c>
      <c r="Q346" s="69">
        <v>0</v>
      </c>
      <c r="R346" s="69">
        <f t="shared" si="146"/>
        <v>6630000</v>
      </c>
      <c r="T346" s="68" t="s">
        <v>41</v>
      </c>
      <c r="U346" s="69">
        <f t="shared" si="143"/>
        <v>2.1902370000000002</v>
      </c>
      <c r="V346" s="69">
        <f t="shared" si="143"/>
        <v>0</v>
      </c>
      <c r="W346" s="69">
        <f t="shared" si="143"/>
        <v>0</v>
      </c>
      <c r="X346" s="70">
        <f t="shared" si="147"/>
        <v>2.1902370000000002</v>
      </c>
    </row>
    <row r="347" spans="2:24">
      <c r="B347" s="68" t="s">
        <v>42</v>
      </c>
      <c r="C347" s="69">
        <f t="shared" si="140"/>
        <v>0</v>
      </c>
      <c r="D347" s="69">
        <v>0</v>
      </c>
      <c r="E347" s="69">
        <v>0</v>
      </c>
      <c r="F347" s="69">
        <f t="shared" si="144"/>
        <v>0</v>
      </c>
      <c r="H347" s="68" t="s">
        <v>42</v>
      </c>
      <c r="I347" s="69">
        <f t="shared" si="141"/>
        <v>1244455</v>
      </c>
      <c r="J347" s="69">
        <v>0</v>
      </c>
      <c r="K347" s="69">
        <v>0</v>
      </c>
      <c r="L347" s="69">
        <f t="shared" si="145"/>
        <v>1244455</v>
      </c>
      <c r="N347" s="68" t="s">
        <v>42</v>
      </c>
      <c r="O347" s="69">
        <f t="shared" si="142"/>
        <v>1472000</v>
      </c>
      <c r="P347" s="69">
        <v>1261000</v>
      </c>
      <c r="Q347" s="69">
        <v>0</v>
      </c>
      <c r="R347" s="69">
        <f t="shared" si="146"/>
        <v>2733000</v>
      </c>
      <c r="T347" s="68" t="s">
        <v>42</v>
      </c>
      <c r="U347" s="69">
        <f t="shared" si="143"/>
        <v>0.27164549999999998</v>
      </c>
      <c r="V347" s="69">
        <f t="shared" si="143"/>
        <v>0.12609999999999999</v>
      </c>
      <c r="W347" s="69">
        <f t="shared" si="143"/>
        <v>0</v>
      </c>
      <c r="X347" s="70">
        <f t="shared" si="147"/>
        <v>0.39774549999999997</v>
      </c>
    </row>
    <row r="348" spans="2:24">
      <c r="B348" s="68" t="s">
        <v>91</v>
      </c>
      <c r="C348" s="69">
        <f t="shared" si="140"/>
        <v>0</v>
      </c>
      <c r="D348" s="69">
        <v>0</v>
      </c>
      <c r="E348" s="69">
        <v>0</v>
      </c>
      <c r="F348" s="69">
        <f t="shared" si="144"/>
        <v>0</v>
      </c>
      <c r="H348" s="68" t="s">
        <v>91</v>
      </c>
      <c r="I348" s="69">
        <f t="shared" si="141"/>
        <v>12095000</v>
      </c>
      <c r="J348" s="69">
        <v>0</v>
      </c>
      <c r="K348" s="69">
        <v>0</v>
      </c>
      <c r="L348" s="69">
        <f t="shared" si="145"/>
        <v>12095000</v>
      </c>
      <c r="N348" s="68" t="s">
        <v>91</v>
      </c>
      <c r="O348" s="69">
        <f t="shared" si="142"/>
        <v>1376000</v>
      </c>
      <c r="P348" s="69">
        <v>502000</v>
      </c>
      <c r="Q348" s="69">
        <v>0</v>
      </c>
      <c r="R348" s="69">
        <f t="shared" si="146"/>
        <v>1878000</v>
      </c>
      <c r="T348" s="68" t="s">
        <v>91</v>
      </c>
      <c r="U348" s="69">
        <f t="shared" si="143"/>
        <v>1.3471</v>
      </c>
      <c r="V348" s="69">
        <f t="shared" si="143"/>
        <v>5.0200000000000002E-2</v>
      </c>
      <c r="W348" s="69">
        <f t="shared" si="143"/>
        <v>0</v>
      </c>
      <c r="X348" s="70">
        <f t="shared" si="147"/>
        <v>1.3973</v>
      </c>
    </row>
    <row r="349" spans="2:24" ht="25.5">
      <c r="B349" s="71" t="s">
        <v>92</v>
      </c>
      <c r="C349" s="69">
        <f t="shared" si="140"/>
        <v>0</v>
      </c>
      <c r="D349" s="69">
        <v>0</v>
      </c>
      <c r="E349" s="69">
        <v>0</v>
      </c>
      <c r="F349" s="69">
        <f t="shared" si="144"/>
        <v>0</v>
      </c>
      <c r="H349" s="71" t="s">
        <v>92</v>
      </c>
      <c r="I349" s="69">
        <f t="shared" si="141"/>
        <v>0</v>
      </c>
      <c r="J349" s="69">
        <v>0</v>
      </c>
      <c r="K349" s="69">
        <v>0</v>
      </c>
      <c r="L349" s="69">
        <f t="shared" si="145"/>
        <v>0</v>
      </c>
      <c r="N349" s="71" t="s">
        <v>92</v>
      </c>
      <c r="O349" s="69">
        <f t="shared" si="142"/>
        <v>0</v>
      </c>
      <c r="P349" s="69">
        <v>0</v>
      </c>
      <c r="Q349" s="69">
        <v>0</v>
      </c>
      <c r="R349" s="69">
        <f t="shared" si="146"/>
        <v>0</v>
      </c>
      <c r="T349" s="71" t="s">
        <v>92</v>
      </c>
      <c r="U349" s="69">
        <f t="shared" si="143"/>
        <v>0</v>
      </c>
      <c r="V349" s="69">
        <f t="shared" si="143"/>
        <v>0</v>
      </c>
      <c r="W349" s="69">
        <f t="shared" si="143"/>
        <v>0</v>
      </c>
      <c r="X349" s="70">
        <f t="shared" si="147"/>
        <v>0</v>
      </c>
    </row>
    <row r="350" spans="2:24">
      <c r="B350" s="68" t="s">
        <v>93</v>
      </c>
      <c r="C350" s="69">
        <f t="shared" si="140"/>
        <v>0</v>
      </c>
      <c r="D350" s="69">
        <v>0</v>
      </c>
      <c r="E350" s="69">
        <v>0</v>
      </c>
      <c r="F350" s="69">
        <f t="shared" si="144"/>
        <v>0</v>
      </c>
      <c r="H350" s="68" t="s">
        <v>93</v>
      </c>
      <c r="I350" s="69">
        <f t="shared" si="141"/>
        <v>7500000</v>
      </c>
      <c r="J350" s="69">
        <v>0</v>
      </c>
      <c r="K350" s="69">
        <v>0</v>
      </c>
      <c r="L350" s="69">
        <f t="shared" si="145"/>
        <v>7500000</v>
      </c>
      <c r="N350" s="68" t="s">
        <v>93</v>
      </c>
      <c r="O350" s="69">
        <f t="shared" si="142"/>
        <v>1800000</v>
      </c>
      <c r="P350" s="69">
        <v>0</v>
      </c>
      <c r="Q350" s="69">
        <v>0</v>
      </c>
      <c r="R350" s="69">
        <f t="shared" si="146"/>
        <v>1800000</v>
      </c>
      <c r="T350" s="68" t="s">
        <v>93</v>
      </c>
      <c r="U350" s="69">
        <f t="shared" si="143"/>
        <v>0.93</v>
      </c>
      <c r="V350" s="69">
        <f t="shared" si="143"/>
        <v>0</v>
      </c>
      <c r="W350" s="69">
        <f t="shared" si="143"/>
        <v>0</v>
      </c>
      <c r="X350" s="70">
        <f t="shared" si="147"/>
        <v>0.93</v>
      </c>
    </row>
    <row r="351" spans="2:24">
      <c r="B351" s="68" t="s">
        <v>94</v>
      </c>
      <c r="C351" s="69">
        <f t="shared" si="140"/>
        <v>0</v>
      </c>
      <c r="D351" s="69">
        <v>0</v>
      </c>
      <c r="E351" s="69">
        <v>0</v>
      </c>
      <c r="F351" s="69">
        <f t="shared" si="144"/>
        <v>0</v>
      </c>
      <c r="H351" s="68" t="s">
        <v>94</v>
      </c>
      <c r="I351" s="69">
        <f t="shared" si="141"/>
        <v>0</v>
      </c>
      <c r="J351" s="69">
        <v>0</v>
      </c>
      <c r="K351" s="69">
        <v>0</v>
      </c>
      <c r="L351" s="69">
        <f t="shared" si="145"/>
        <v>0</v>
      </c>
      <c r="N351" s="68" t="s">
        <v>94</v>
      </c>
      <c r="O351" s="69">
        <f t="shared" si="142"/>
        <v>0</v>
      </c>
      <c r="P351" s="69">
        <v>0</v>
      </c>
      <c r="Q351" s="69">
        <v>0</v>
      </c>
      <c r="R351" s="69">
        <f t="shared" si="146"/>
        <v>0</v>
      </c>
      <c r="T351" s="68" t="s">
        <v>94</v>
      </c>
      <c r="U351" s="69">
        <f t="shared" si="143"/>
        <v>0</v>
      </c>
      <c r="V351" s="69">
        <f t="shared" si="143"/>
        <v>0</v>
      </c>
      <c r="W351" s="69">
        <f t="shared" si="143"/>
        <v>0</v>
      </c>
      <c r="X351" s="70">
        <f t="shared" si="147"/>
        <v>0</v>
      </c>
    </row>
    <row r="352" spans="2:24">
      <c r="B352" s="68"/>
      <c r="C352" s="69"/>
      <c r="D352" s="69"/>
      <c r="E352" s="69"/>
      <c r="F352" s="69"/>
      <c r="H352" s="68"/>
      <c r="I352" s="69"/>
      <c r="J352" s="69"/>
      <c r="K352" s="69"/>
      <c r="L352" s="69"/>
      <c r="N352" s="68"/>
      <c r="O352" s="69"/>
      <c r="P352" s="69"/>
      <c r="Q352" s="69"/>
      <c r="R352" s="69"/>
      <c r="T352" s="68"/>
      <c r="U352" s="70"/>
      <c r="V352" s="70"/>
      <c r="W352" s="70"/>
      <c r="X352" s="70"/>
    </row>
    <row r="353" spans="2:24">
      <c r="B353" s="72" t="s">
        <v>5</v>
      </c>
      <c r="C353" s="69">
        <f>SUM(C340:C351)</f>
        <v>624217370</v>
      </c>
      <c r="D353" s="69">
        <f>SUM(D340:D351)</f>
        <v>62493000</v>
      </c>
      <c r="E353" s="69">
        <f>SUM(E340:E351)</f>
        <v>0</v>
      </c>
      <c r="F353" s="69">
        <f>SUM(F340:F351)</f>
        <v>686710370</v>
      </c>
      <c r="H353" s="72" t="s">
        <v>5</v>
      </c>
      <c r="I353" s="69">
        <f>SUM(I340:I351)</f>
        <v>1706864123</v>
      </c>
      <c r="J353" s="69">
        <f>SUM(J340:J351)</f>
        <v>325201000</v>
      </c>
      <c r="K353" s="69">
        <f>SUM(K340:K351)</f>
        <v>0</v>
      </c>
      <c r="L353" s="69">
        <f>SUM(L340:L351)</f>
        <v>2032065123</v>
      </c>
      <c r="N353" s="72" t="s">
        <v>5</v>
      </c>
      <c r="O353" s="69">
        <f>SUM(O340:O351)</f>
        <v>1614027000</v>
      </c>
      <c r="P353" s="69">
        <f>SUM(P340:P351)</f>
        <v>53035000</v>
      </c>
      <c r="Q353" s="69">
        <f>SUM(Q340:Q351)</f>
        <v>0</v>
      </c>
      <c r="R353" s="69">
        <f>SUM(R340:R351)</f>
        <v>1667062000</v>
      </c>
      <c r="T353" s="72" t="s">
        <v>5</v>
      </c>
      <c r="U353" s="70">
        <f>SUM(U340:U351)</f>
        <v>394.51084930000002</v>
      </c>
      <c r="V353" s="70">
        <f>SUM(V340:V351)</f>
        <v>44.072900000000004</v>
      </c>
      <c r="W353" s="70">
        <f>SUM(W340:W351)</f>
        <v>0</v>
      </c>
      <c r="X353" s="70">
        <f>SUM(X340:X351)</f>
        <v>438.58374930000002</v>
      </c>
    </row>
    <row r="354" spans="2:24">
      <c r="Q354" s="73"/>
    </row>
    <row r="355" spans="2:24">
      <c r="B355" s="204" t="s">
        <v>108</v>
      </c>
      <c r="C355" s="205"/>
      <c r="D355" s="205"/>
      <c r="E355" s="205"/>
      <c r="F355" s="206"/>
      <c r="H355" s="204" t="s">
        <v>108</v>
      </c>
      <c r="I355" s="205"/>
      <c r="J355" s="205"/>
      <c r="K355" s="205"/>
      <c r="L355" s="206"/>
      <c r="N355" s="204" t="s">
        <v>108</v>
      </c>
      <c r="O355" s="205"/>
      <c r="P355" s="205"/>
      <c r="Q355" s="205"/>
      <c r="R355" s="206"/>
      <c r="T355" s="204" t="str">
        <f>N355</f>
        <v>FY 2023-24</v>
      </c>
      <c r="U355" s="205"/>
      <c r="V355" s="205"/>
      <c r="W355" s="205"/>
      <c r="X355" s="206"/>
    </row>
    <row r="356" spans="2:24">
      <c r="B356" s="207" t="s">
        <v>0</v>
      </c>
      <c r="C356" s="207" t="s">
        <v>82</v>
      </c>
      <c r="D356" s="207"/>
      <c r="E356" s="207"/>
      <c r="F356" s="207"/>
      <c r="H356" s="207" t="s">
        <v>0</v>
      </c>
      <c r="I356" s="207" t="s">
        <v>82</v>
      </c>
      <c r="J356" s="207"/>
      <c r="K356" s="207"/>
      <c r="L356" s="207"/>
      <c r="N356" s="199" t="s">
        <v>0</v>
      </c>
      <c r="O356" s="201" t="s">
        <v>82</v>
      </c>
      <c r="P356" s="202"/>
      <c r="Q356" s="202"/>
      <c r="R356" s="203"/>
      <c r="T356" s="199" t="s">
        <v>0</v>
      </c>
      <c r="U356" s="201" t="s">
        <v>82</v>
      </c>
      <c r="V356" s="202"/>
      <c r="W356" s="202"/>
      <c r="X356" s="203"/>
    </row>
    <row r="357" spans="2:24" ht="25.5">
      <c r="B357" s="207"/>
      <c r="C357" s="67" t="s">
        <v>83</v>
      </c>
      <c r="D357" s="67" t="s">
        <v>84</v>
      </c>
      <c r="E357" s="67" t="s">
        <v>85</v>
      </c>
      <c r="F357" s="67" t="s">
        <v>86</v>
      </c>
      <c r="H357" s="207"/>
      <c r="I357" s="67" t="s">
        <v>83</v>
      </c>
      <c r="J357" s="67" t="s">
        <v>84</v>
      </c>
      <c r="K357" s="67" t="s">
        <v>85</v>
      </c>
      <c r="L357" s="67" t="s">
        <v>86</v>
      </c>
      <c r="N357" s="200"/>
      <c r="O357" s="67" t="s">
        <v>83</v>
      </c>
      <c r="P357" s="67" t="s">
        <v>84</v>
      </c>
      <c r="Q357" s="67" t="s">
        <v>85</v>
      </c>
      <c r="R357" s="67" t="s">
        <v>86</v>
      </c>
      <c r="T357" s="200"/>
      <c r="U357" s="67" t="s">
        <v>83</v>
      </c>
      <c r="V357" s="67" t="s">
        <v>84</v>
      </c>
      <c r="W357" s="67" t="s">
        <v>85</v>
      </c>
      <c r="X357" s="67" t="s">
        <v>86</v>
      </c>
    </row>
    <row r="358" spans="2:24">
      <c r="B358" s="68" t="s">
        <v>87</v>
      </c>
      <c r="C358" s="69">
        <f t="shared" ref="C358:C369" si="148">F340</f>
        <v>0</v>
      </c>
      <c r="D358" s="69">
        <v>0</v>
      </c>
      <c r="E358" s="69">
        <v>0</v>
      </c>
      <c r="F358" s="69">
        <f>C358+D358-E358</f>
        <v>0</v>
      </c>
      <c r="H358" s="68" t="s">
        <v>87</v>
      </c>
      <c r="I358" s="69">
        <f t="shared" ref="I358:I369" si="149">L340</f>
        <v>2112500</v>
      </c>
      <c r="J358" s="69">
        <v>0</v>
      </c>
      <c r="K358" s="69">
        <v>0</v>
      </c>
      <c r="L358" s="69">
        <f>I358+J358-K358</f>
        <v>2112500</v>
      </c>
      <c r="N358" s="68" t="s">
        <v>87</v>
      </c>
      <c r="O358" s="69">
        <f t="shared" ref="O358:O369" si="150">R340</f>
        <v>0</v>
      </c>
      <c r="P358" s="69">
        <v>0</v>
      </c>
      <c r="Q358" s="69">
        <v>0</v>
      </c>
      <c r="R358" s="69">
        <f>O358+P358-Q358</f>
        <v>0</v>
      </c>
      <c r="T358" s="68" t="s">
        <v>87</v>
      </c>
      <c r="U358" s="69">
        <f t="shared" ref="U358:W369" si="151">(C358+I358+O358)/10^7</f>
        <v>0.21124999999999999</v>
      </c>
      <c r="V358" s="69">
        <f t="shared" si="151"/>
        <v>0</v>
      </c>
      <c r="W358" s="69">
        <f t="shared" si="151"/>
        <v>0</v>
      </c>
      <c r="X358" s="70">
        <f>U358+V358-W358</f>
        <v>0.21124999999999999</v>
      </c>
    </row>
    <row r="359" spans="2:24">
      <c r="B359" s="68" t="s">
        <v>40</v>
      </c>
      <c r="C359" s="69">
        <f t="shared" si="148"/>
        <v>48162000</v>
      </c>
      <c r="D359" s="69">
        <v>0</v>
      </c>
      <c r="E359" s="69">
        <v>0</v>
      </c>
      <c r="F359" s="69">
        <f t="shared" ref="F359:F369" si="152">C359+D359-E359</f>
        <v>48162000</v>
      </c>
      <c r="H359" s="68" t="s">
        <v>40</v>
      </c>
      <c r="I359" s="69">
        <f t="shared" si="149"/>
        <v>44621695</v>
      </c>
      <c r="J359" s="69">
        <v>0</v>
      </c>
      <c r="K359" s="69">
        <v>0</v>
      </c>
      <c r="L359" s="69">
        <f t="shared" ref="L359:L369" si="153">I359+J359-K359</f>
        <v>44621695</v>
      </c>
      <c r="N359" s="68" t="s">
        <v>40</v>
      </c>
      <c r="O359" s="69">
        <f t="shared" si="150"/>
        <v>128432000</v>
      </c>
      <c r="P359" s="69">
        <v>9700000</v>
      </c>
      <c r="Q359" s="69">
        <v>0</v>
      </c>
      <c r="R359" s="69">
        <f t="shared" ref="R359:R369" si="154">O359+P359-Q359</f>
        <v>138132000</v>
      </c>
      <c r="T359" s="68" t="s">
        <v>40</v>
      </c>
      <c r="U359" s="69">
        <f t="shared" si="151"/>
        <v>22.1215695</v>
      </c>
      <c r="V359" s="69">
        <f t="shared" si="151"/>
        <v>0.97</v>
      </c>
      <c r="W359" s="69">
        <f t="shared" si="151"/>
        <v>0</v>
      </c>
      <c r="X359" s="70">
        <f t="shared" ref="X359:X369" si="155">U359+V359-W359</f>
        <v>23.091569499999999</v>
      </c>
    </row>
    <row r="360" spans="2:24">
      <c r="B360" s="68" t="s">
        <v>88</v>
      </c>
      <c r="C360" s="69">
        <f t="shared" si="148"/>
        <v>0</v>
      </c>
      <c r="D360" s="69">
        <v>0</v>
      </c>
      <c r="E360" s="69">
        <v>0</v>
      </c>
      <c r="F360" s="69">
        <f t="shared" si="152"/>
        <v>0</v>
      </c>
      <c r="H360" s="68" t="s">
        <v>88</v>
      </c>
      <c r="I360" s="69">
        <f t="shared" si="149"/>
        <v>0</v>
      </c>
      <c r="J360" s="69">
        <v>0</v>
      </c>
      <c r="K360" s="69">
        <v>0</v>
      </c>
      <c r="L360" s="69">
        <f t="shared" si="153"/>
        <v>0</v>
      </c>
      <c r="N360" s="68" t="s">
        <v>88</v>
      </c>
      <c r="O360" s="69">
        <f t="shared" si="150"/>
        <v>0</v>
      </c>
      <c r="P360" s="69">
        <v>0</v>
      </c>
      <c r="Q360" s="69">
        <v>0</v>
      </c>
      <c r="R360" s="69">
        <f t="shared" si="154"/>
        <v>0</v>
      </c>
      <c r="T360" s="68" t="s">
        <v>88</v>
      </c>
      <c r="U360" s="69">
        <f t="shared" si="151"/>
        <v>0</v>
      </c>
      <c r="V360" s="69">
        <f t="shared" si="151"/>
        <v>0</v>
      </c>
      <c r="W360" s="69">
        <f t="shared" si="151"/>
        <v>0</v>
      </c>
      <c r="X360" s="70">
        <f t="shared" si="155"/>
        <v>0</v>
      </c>
    </row>
    <row r="361" spans="2:24">
      <c r="B361" s="68" t="s">
        <v>89</v>
      </c>
      <c r="C361" s="69">
        <f t="shared" si="148"/>
        <v>30000000</v>
      </c>
      <c r="D361" s="69">
        <v>20000000</v>
      </c>
      <c r="E361" s="69">
        <v>0</v>
      </c>
      <c r="F361" s="69">
        <f t="shared" si="152"/>
        <v>50000000</v>
      </c>
      <c r="H361" s="68" t="s">
        <v>89</v>
      </c>
      <c r="I361" s="69">
        <f t="shared" si="149"/>
        <v>33125000</v>
      </c>
      <c r="J361" s="69">
        <v>0</v>
      </c>
      <c r="K361" s="69">
        <v>0</v>
      </c>
      <c r="L361" s="69">
        <f t="shared" si="153"/>
        <v>33125000</v>
      </c>
      <c r="N361" s="68" t="s">
        <v>89</v>
      </c>
      <c r="O361" s="69">
        <f t="shared" si="150"/>
        <v>0</v>
      </c>
      <c r="P361" s="69">
        <v>0</v>
      </c>
      <c r="Q361" s="69">
        <v>0</v>
      </c>
      <c r="R361" s="69">
        <f t="shared" si="154"/>
        <v>0</v>
      </c>
      <c r="T361" s="68" t="s">
        <v>89</v>
      </c>
      <c r="U361" s="69">
        <f t="shared" si="151"/>
        <v>6.3125</v>
      </c>
      <c r="V361" s="69">
        <f t="shared" si="151"/>
        <v>2</v>
      </c>
      <c r="W361" s="69">
        <f t="shared" si="151"/>
        <v>0</v>
      </c>
      <c r="X361" s="70">
        <f t="shared" si="155"/>
        <v>8.3125</v>
      </c>
    </row>
    <row r="362" spans="2:24">
      <c r="B362" s="68" t="s">
        <v>39</v>
      </c>
      <c r="C362" s="69">
        <f t="shared" si="148"/>
        <v>272662000</v>
      </c>
      <c r="D362" s="69">
        <v>0</v>
      </c>
      <c r="E362" s="69">
        <v>0</v>
      </c>
      <c r="F362" s="69">
        <f t="shared" si="152"/>
        <v>272662000</v>
      </c>
      <c r="H362" s="68" t="s">
        <v>39</v>
      </c>
      <c r="I362" s="69">
        <f t="shared" si="149"/>
        <v>686203473</v>
      </c>
      <c r="J362" s="69">
        <v>31227000</v>
      </c>
      <c r="K362" s="69">
        <v>0</v>
      </c>
      <c r="L362" s="69">
        <f t="shared" si="153"/>
        <v>717430473</v>
      </c>
      <c r="N362" s="68" t="s">
        <v>39</v>
      </c>
      <c r="O362" s="69">
        <f t="shared" si="150"/>
        <v>653063000</v>
      </c>
      <c r="P362" s="69">
        <v>28400000</v>
      </c>
      <c r="Q362" s="69">
        <v>0</v>
      </c>
      <c r="R362" s="69">
        <f t="shared" si="154"/>
        <v>681463000</v>
      </c>
      <c r="T362" s="68" t="s">
        <v>39</v>
      </c>
      <c r="U362" s="69">
        <f t="shared" si="151"/>
        <v>161.19284730000001</v>
      </c>
      <c r="V362" s="69">
        <f t="shared" si="151"/>
        <v>5.9626999999999999</v>
      </c>
      <c r="W362" s="69">
        <f t="shared" si="151"/>
        <v>0</v>
      </c>
      <c r="X362" s="70">
        <f t="shared" si="155"/>
        <v>167.15554730000002</v>
      </c>
    </row>
    <row r="363" spans="2:24">
      <c r="B363" s="68" t="s">
        <v>90</v>
      </c>
      <c r="C363" s="69">
        <f t="shared" si="148"/>
        <v>332296000</v>
      </c>
      <c r="D363" s="69">
        <v>0</v>
      </c>
      <c r="E363" s="69">
        <v>0</v>
      </c>
      <c r="F363" s="69">
        <f t="shared" si="152"/>
        <v>332296000</v>
      </c>
      <c r="H363" s="68" t="s">
        <v>90</v>
      </c>
      <c r="I363" s="69">
        <f t="shared" si="149"/>
        <v>1233481000</v>
      </c>
      <c r="J363" s="69">
        <v>179980000</v>
      </c>
      <c r="K363" s="69">
        <v>0</v>
      </c>
      <c r="L363" s="69">
        <f t="shared" si="153"/>
        <v>1413461000</v>
      </c>
      <c r="N363" s="68" t="s">
        <v>90</v>
      </c>
      <c r="O363" s="69">
        <f t="shared" si="150"/>
        <v>872526000</v>
      </c>
      <c r="P363" s="69">
        <v>59000000</v>
      </c>
      <c r="Q363" s="69">
        <v>0</v>
      </c>
      <c r="R363" s="69">
        <f t="shared" si="154"/>
        <v>931526000</v>
      </c>
      <c r="T363" s="68" t="s">
        <v>90</v>
      </c>
      <c r="U363" s="69">
        <f t="shared" si="151"/>
        <v>243.83029999999999</v>
      </c>
      <c r="V363" s="69">
        <f t="shared" si="151"/>
        <v>23.898</v>
      </c>
      <c r="W363" s="69">
        <f t="shared" si="151"/>
        <v>0</v>
      </c>
      <c r="X363" s="70">
        <f t="shared" si="155"/>
        <v>267.72829999999999</v>
      </c>
    </row>
    <row r="364" spans="2:24">
      <c r="B364" s="68" t="s">
        <v>41</v>
      </c>
      <c r="C364" s="69">
        <f t="shared" si="148"/>
        <v>3590370</v>
      </c>
      <c r="D364" s="69">
        <v>0</v>
      </c>
      <c r="E364" s="69">
        <v>0</v>
      </c>
      <c r="F364" s="69">
        <f t="shared" si="152"/>
        <v>3590370</v>
      </c>
      <c r="H364" s="68" t="s">
        <v>41</v>
      </c>
      <c r="I364" s="69">
        <f t="shared" si="149"/>
        <v>11682000</v>
      </c>
      <c r="J364" s="69">
        <v>0</v>
      </c>
      <c r="K364" s="69">
        <v>0</v>
      </c>
      <c r="L364" s="69">
        <f t="shared" si="153"/>
        <v>11682000</v>
      </c>
      <c r="N364" s="68" t="s">
        <v>41</v>
      </c>
      <c r="O364" s="69">
        <f t="shared" si="150"/>
        <v>6630000</v>
      </c>
      <c r="P364" s="69">
        <v>0</v>
      </c>
      <c r="Q364" s="69">
        <v>0</v>
      </c>
      <c r="R364" s="69">
        <f t="shared" si="154"/>
        <v>6630000</v>
      </c>
      <c r="T364" s="68" t="s">
        <v>41</v>
      </c>
      <c r="U364" s="69">
        <f t="shared" si="151"/>
        <v>2.1902370000000002</v>
      </c>
      <c r="V364" s="69">
        <f t="shared" si="151"/>
        <v>0</v>
      </c>
      <c r="W364" s="69">
        <f t="shared" si="151"/>
        <v>0</v>
      </c>
      <c r="X364" s="70">
        <f t="shared" si="155"/>
        <v>2.1902370000000002</v>
      </c>
    </row>
    <row r="365" spans="2:24">
      <c r="B365" s="68" t="s">
        <v>42</v>
      </c>
      <c r="C365" s="69">
        <f t="shared" si="148"/>
        <v>0</v>
      </c>
      <c r="D365" s="69">
        <v>0</v>
      </c>
      <c r="E365" s="69">
        <v>0</v>
      </c>
      <c r="F365" s="69">
        <f t="shared" si="152"/>
        <v>0</v>
      </c>
      <c r="H365" s="68" t="s">
        <v>42</v>
      </c>
      <c r="I365" s="69">
        <f t="shared" si="149"/>
        <v>1244455</v>
      </c>
      <c r="J365" s="69">
        <v>0</v>
      </c>
      <c r="K365" s="69">
        <v>0</v>
      </c>
      <c r="L365" s="69">
        <f t="shared" si="153"/>
        <v>1244455</v>
      </c>
      <c r="N365" s="68" t="s">
        <v>42</v>
      </c>
      <c r="O365" s="69">
        <f t="shared" si="150"/>
        <v>2733000</v>
      </c>
      <c r="P365" s="69">
        <v>903999.99999999988</v>
      </c>
      <c r="Q365" s="69">
        <v>0</v>
      </c>
      <c r="R365" s="69">
        <f t="shared" si="154"/>
        <v>3637000</v>
      </c>
      <c r="T365" s="68" t="s">
        <v>42</v>
      </c>
      <c r="U365" s="69">
        <f t="shared" si="151"/>
        <v>0.39774549999999997</v>
      </c>
      <c r="V365" s="69">
        <f t="shared" si="151"/>
        <v>9.0399999999999994E-2</v>
      </c>
      <c r="W365" s="69">
        <f t="shared" si="151"/>
        <v>0</v>
      </c>
      <c r="X365" s="70">
        <f t="shared" si="155"/>
        <v>0.48814549999999995</v>
      </c>
    </row>
    <row r="366" spans="2:24">
      <c r="B366" s="68" t="s">
        <v>91</v>
      </c>
      <c r="C366" s="69">
        <f t="shared" si="148"/>
        <v>0</v>
      </c>
      <c r="D366" s="69">
        <v>0</v>
      </c>
      <c r="E366" s="69">
        <v>0</v>
      </c>
      <c r="F366" s="69">
        <f t="shared" si="152"/>
        <v>0</v>
      </c>
      <c r="H366" s="68" t="s">
        <v>91</v>
      </c>
      <c r="I366" s="69">
        <f t="shared" si="149"/>
        <v>12095000</v>
      </c>
      <c r="J366" s="69">
        <v>3500000</v>
      </c>
      <c r="K366" s="69">
        <v>0</v>
      </c>
      <c r="L366" s="69">
        <f t="shared" si="153"/>
        <v>15595000</v>
      </c>
      <c r="N366" s="68" t="s">
        <v>91</v>
      </c>
      <c r="O366" s="69">
        <f t="shared" si="150"/>
        <v>1878000</v>
      </c>
      <c r="P366" s="69">
        <v>632000</v>
      </c>
      <c r="Q366" s="69">
        <v>0</v>
      </c>
      <c r="R366" s="69">
        <f t="shared" si="154"/>
        <v>2510000</v>
      </c>
      <c r="T366" s="68" t="s">
        <v>91</v>
      </c>
      <c r="U366" s="69">
        <f t="shared" si="151"/>
        <v>1.3973</v>
      </c>
      <c r="V366" s="69">
        <f t="shared" si="151"/>
        <v>0.41320000000000001</v>
      </c>
      <c r="W366" s="69">
        <f t="shared" si="151"/>
        <v>0</v>
      </c>
      <c r="X366" s="70">
        <f t="shared" si="155"/>
        <v>1.8105</v>
      </c>
    </row>
    <row r="367" spans="2:24" ht="25.5">
      <c r="B367" s="71" t="s">
        <v>92</v>
      </c>
      <c r="C367" s="69">
        <f t="shared" si="148"/>
        <v>0</v>
      </c>
      <c r="D367" s="69">
        <v>0</v>
      </c>
      <c r="E367" s="69">
        <v>0</v>
      </c>
      <c r="F367" s="69">
        <f t="shared" si="152"/>
        <v>0</v>
      </c>
      <c r="H367" s="71" t="s">
        <v>92</v>
      </c>
      <c r="I367" s="69">
        <f t="shared" si="149"/>
        <v>0</v>
      </c>
      <c r="J367" s="69">
        <v>0</v>
      </c>
      <c r="K367" s="69">
        <v>0</v>
      </c>
      <c r="L367" s="69">
        <f t="shared" si="153"/>
        <v>0</v>
      </c>
      <c r="N367" s="71" t="s">
        <v>92</v>
      </c>
      <c r="O367" s="69">
        <f t="shared" si="150"/>
        <v>0</v>
      </c>
      <c r="P367" s="69">
        <v>0</v>
      </c>
      <c r="Q367" s="69">
        <v>0</v>
      </c>
      <c r="R367" s="69">
        <f t="shared" si="154"/>
        <v>0</v>
      </c>
      <c r="T367" s="71" t="s">
        <v>92</v>
      </c>
      <c r="U367" s="69">
        <f t="shared" si="151"/>
        <v>0</v>
      </c>
      <c r="V367" s="69">
        <f t="shared" si="151"/>
        <v>0</v>
      </c>
      <c r="W367" s="69">
        <f t="shared" si="151"/>
        <v>0</v>
      </c>
      <c r="X367" s="70">
        <f t="shared" si="155"/>
        <v>0</v>
      </c>
    </row>
    <row r="368" spans="2:24">
      <c r="B368" s="68" t="s">
        <v>93</v>
      </c>
      <c r="C368" s="69">
        <f t="shared" si="148"/>
        <v>0</v>
      </c>
      <c r="D368" s="69">
        <v>0</v>
      </c>
      <c r="E368" s="69">
        <v>0</v>
      </c>
      <c r="F368" s="69">
        <f t="shared" si="152"/>
        <v>0</v>
      </c>
      <c r="H368" s="68" t="s">
        <v>93</v>
      </c>
      <c r="I368" s="69">
        <f t="shared" si="149"/>
        <v>7500000</v>
      </c>
      <c r="J368" s="69">
        <v>0</v>
      </c>
      <c r="K368" s="69">
        <v>0</v>
      </c>
      <c r="L368" s="69">
        <f t="shared" si="153"/>
        <v>7500000</v>
      </c>
      <c r="N368" s="68" t="s">
        <v>93</v>
      </c>
      <c r="O368" s="69">
        <f t="shared" si="150"/>
        <v>1800000</v>
      </c>
      <c r="P368" s="69">
        <v>0</v>
      </c>
      <c r="Q368" s="69">
        <v>0</v>
      </c>
      <c r="R368" s="69">
        <f t="shared" si="154"/>
        <v>1800000</v>
      </c>
      <c r="T368" s="68" t="s">
        <v>93</v>
      </c>
      <c r="U368" s="69">
        <f t="shared" si="151"/>
        <v>0.93</v>
      </c>
      <c r="V368" s="69">
        <f t="shared" si="151"/>
        <v>0</v>
      </c>
      <c r="W368" s="69">
        <f t="shared" si="151"/>
        <v>0</v>
      </c>
      <c r="X368" s="70">
        <f t="shared" si="155"/>
        <v>0.93</v>
      </c>
    </row>
    <row r="369" spans="2:24">
      <c r="B369" s="68" t="s">
        <v>94</v>
      </c>
      <c r="C369" s="69">
        <f t="shared" si="148"/>
        <v>0</v>
      </c>
      <c r="D369" s="69">
        <v>0</v>
      </c>
      <c r="E369" s="69">
        <v>0</v>
      </c>
      <c r="F369" s="69">
        <f t="shared" si="152"/>
        <v>0</v>
      </c>
      <c r="H369" s="68" t="s">
        <v>94</v>
      </c>
      <c r="I369" s="69">
        <f t="shared" si="149"/>
        <v>0</v>
      </c>
      <c r="J369" s="69">
        <v>0</v>
      </c>
      <c r="K369" s="69">
        <v>0</v>
      </c>
      <c r="L369" s="69">
        <f t="shared" si="153"/>
        <v>0</v>
      </c>
      <c r="N369" s="68" t="s">
        <v>94</v>
      </c>
      <c r="O369" s="69">
        <f t="shared" si="150"/>
        <v>0</v>
      </c>
      <c r="P369" s="69">
        <v>0</v>
      </c>
      <c r="Q369" s="69">
        <v>0</v>
      </c>
      <c r="R369" s="69">
        <f t="shared" si="154"/>
        <v>0</v>
      </c>
      <c r="T369" s="68" t="s">
        <v>94</v>
      </c>
      <c r="U369" s="69">
        <f t="shared" si="151"/>
        <v>0</v>
      </c>
      <c r="V369" s="69">
        <f t="shared" si="151"/>
        <v>0</v>
      </c>
      <c r="W369" s="69">
        <f t="shared" si="151"/>
        <v>0</v>
      </c>
      <c r="X369" s="70">
        <f t="shared" si="155"/>
        <v>0</v>
      </c>
    </row>
    <row r="370" spans="2:24">
      <c r="B370" s="68"/>
      <c r="C370" s="69"/>
      <c r="D370" s="69"/>
      <c r="E370" s="69"/>
      <c r="F370" s="69"/>
      <c r="H370" s="68"/>
      <c r="I370" s="69"/>
      <c r="J370" s="69"/>
      <c r="K370" s="69"/>
      <c r="L370" s="69"/>
      <c r="N370" s="68"/>
      <c r="O370" s="69"/>
      <c r="P370" s="69"/>
      <c r="Q370" s="69"/>
      <c r="R370" s="69"/>
      <c r="T370" s="68"/>
      <c r="U370" s="70"/>
      <c r="V370" s="70"/>
      <c r="W370" s="70"/>
      <c r="X370" s="70"/>
    </row>
    <row r="371" spans="2:24">
      <c r="B371" s="72" t="s">
        <v>5</v>
      </c>
      <c r="C371" s="70">
        <f>SUM(C358:C369)</f>
        <v>686710370</v>
      </c>
      <c r="D371" s="70">
        <f>SUM(D358:D369)</f>
        <v>20000000</v>
      </c>
      <c r="E371" s="70">
        <f>SUM(E358:E369)</f>
        <v>0</v>
      </c>
      <c r="F371" s="70">
        <f>SUM(F358:F369)</f>
        <v>706710370</v>
      </c>
      <c r="H371" s="72" t="s">
        <v>5</v>
      </c>
      <c r="I371" s="70">
        <f>SUM(I358:I369)</f>
        <v>2032065123</v>
      </c>
      <c r="J371" s="70">
        <f>SUM(J358:J369)</f>
        <v>214707000</v>
      </c>
      <c r="K371" s="70">
        <f>SUM(K358:K369)</f>
        <v>0</v>
      </c>
      <c r="L371" s="70">
        <f>SUM(L358:L369)</f>
        <v>2246772123</v>
      </c>
      <c r="N371" s="72" t="s">
        <v>5</v>
      </c>
      <c r="O371" s="70">
        <f>SUM(O358:O369)</f>
        <v>1667062000</v>
      </c>
      <c r="P371" s="70">
        <f>SUM(P358:P369)</f>
        <v>98636000</v>
      </c>
      <c r="Q371" s="70">
        <f>SUM(Q358:Q369)</f>
        <v>0</v>
      </c>
      <c r="R371" s="70">
        <f>SUM(R358:R369)</f>
        <v>1765698000</v>
      </c>
      <c r="T371" s="72" t="s">
        <v>5</v>
      </c>
      <c r="U371" s="70">
        <f>SUM(U358:U369)</f>
        <v>438.58374930000002</v>
      </c>
      <c r="V371" s="70">
        <f>SUM(V358:V369)</f>
        <v>33.334300000000006</v>
      </c>
      <c r="W371" s="70">
        <f>SUM(W358:W369)</f>
        <v>0</v>
      </c>
      <c r="X371" s="70">
        <f>SUM(X358:X369)</f>
        <v>471.91804930000001</v>
      </c>
    </row>
    <row r="373" spans="2:24">
      <c r="B373" s="204" t="s">
        <v>107</v>
      </c>
      <c r="C373" s="205"/>
      <c r="D373" s="205"/>
      <c r="E373" s="205"/>
      <c r="F373" s="206"/>
      <c r="H373" s="204" t="s">
        <v>107</v>
      </c>
      <c r="I373" s="205"/>
      <c r="J373" s="205"/>
      <c r="K373" s="205"/>
      <c r="L373" s="206"/>
      <c r="N373" s="204" t="s">
        <v>107</v>
      </c>
      <c r="O373" s="205"/>
      <c r="P373" s="205"/>
      <c r="Q373" s="205"/>
      <c r="R373" s="206"/>
      <c r="T373" s="204" t="s">
        <v>107</v>
      </c>
      <c r="U373" s="205"/>
      <c r="V373" s="205"/>
      <c r="W373" s="205"/>
      <c r="X373" s="206"/>
    </row>
    <row r="374" spans="2:24">
      <c r="B374" s="207" t="s">
        <v>0</v>
      </c>
      <c r="C374" s="207" t="s">
        <v>82</v>
      </c>
      <c r="D374" s="207"/>
      <c r="E374" s="207"/>
      <c r="F374" s="207"/>
      <c r="H374" s="207" t="s">
        <v>0</v>
      </c>
      <c r="I374" s="207" t="s">
        <v>82</v>
      </c>
      <c r="J374" s="207"/>
      <c r="K374" s="207"/>
      <c r="L374" s="207"/>
      <c r="N374" s="199" t="s">
        <v>0</v>
      </c>
      <c r="O374" s="201" t="s">
        <v>82</v>
      </c>
      <c r="P374" s="202"/>
      <c r="Q374" s="202"/>
      <c r="R374" s="203"/>
      <c r="T374" s="199" t="s">
        <v>0</v>
      </c>
      <c r="U374" s="201" t="s">
        <v>82</v>
      </c>
      <c r="V374" s="202"/>
      <c r="W374" s="202"/>
      <c r="X374" s="203"/>
    </row>
    <row r="375" spans="2:24" ht="25.5">
      <c r="B375" s="207"/>
      <c r="C375" s="67" t="s">
        <v>83</v>
      </c>
      <c r="D375" s="67" t="s">
        <v>84</v>
      </c>
      <c r="E375" s="67" t="s">
        <v>85</v>
      </c>
      <c r="F375" s="67" t="s">
        <v>86</v>
      </c>
      <c r="H375" s="207"/>
      <c r="I375" s="67" t="s">
        <v>83</v>
      </c>
      <c r="J375" s="67" t="s">
        <v>84</v>
      </c>
      <c r="K375" s="67" t="s">
        <v>85</v>
      </c>
      <c r="L375" s="67" t="s">
        <v>86</v>
      </c>
      <c r="N375" s="200"/>
      <c r="O375" s="67" t="s">
        <v>83</v>
      </c>
      <c r="P375" s="67" t="s">
        <v>84</v>
      </c>
      <c r="Q375" s="67" t="s">
        <v>85</v>
      </c>
      <c r="R375" s="67" t="s">
        <v>86</v>
      </c>
      <c r="T375" s="200"/>
      <c r="U375" s="67" t="s">
        <v>83</v>
      </c>
      <c r="V375" s="67" t="s">
        <v>84</v>
      </c>
      <c r="W375" s="67" t="s">
        <v>85</v>
      </c>
      <c r="X375" s="67" t="s">
        <v>86</v>
      </c>
    </row>
    <row r="376" spans="2:24">
      <c r="B376" s="68" t="s">
        <v>87</v>
      </c>
      <c r="C376" s="69">
        <f t="shared" ref="C376:C387" si="156">F358</f>
        <v>0</v>
      </c>
      <c r="D376" s="69">
        <v>0</v>
      </c>
      <c r="E376" s="69">
        <v>0</v>
      </c>
      <c r="F376" s="69">
        <f>C376+D376-E376</f>
        <v>0</v>
      </c>
      <c r="H376" s="68" t="s">
        <v>87</v>
      </c>
      <c r="I376" s="69">
        <f t="shared" ref="I376:I387" si="157">L358</f>
        <v>2112500</v>
      </c>
      <c r="J376" s="69">
        <v>0</v>
      </c>
      <c r="K376" s="69">
        <v>0</v>
      </c>
      <c r="L376" s="69">
        <f>I376+J376-K376</f>
        <v>2112500</v>
      </c>
      <c r="N376" s="68" t="s">
        <v>87</v>
      </c>
      <c r="O376" s="69">
        <f t="shared" ref="O376:O387" si="158">R358</f>
        <v>0</v>
      </c>
      <c r="P376" s="69">
        <v>0</v>
      </c>
      <c r="Q376" s="69">
        <v>0</v>
      </c>
      <c r="R376" s="69">
        <f>O376+P376-Q376</f>
        <v>0</v>
      </c>
      <c r="T376" s="68" t="s">
        <v>87</v>
      </c>
      <c r="U376" s="69">
        <f t="shared" ref="U376:W387" si="159">(C376+I376+O376)/10^7</f>
        <v>0.21124999999999999</v>
      </c>
      <c r="V376" s="69">
        <f t="shared" si="159"/>
        <v>0</v>
      </c>
      <c r="W376" s="69">
        <f t="shared" si="159"/>
        <v>0</v>
      </c>
      <c r="X376" s="70">
        <f>U376+V376-W376</f>
        <v>0.21124999999999999</v>
      </c>
    </row>
    <row r="377" spans="2:24">
      <c r="B377" s="68" t="s">
        <v>40</v>
      </c>
      <c r="C377" s="69">
        <f t="shared" si="156"/>
        <v>48162000</v>
      </c>
      <c r="D377" s="69">
        <v>0</v>
      </c>
      <c r="E377" s="69">
        <v>0</v>
      </c>
      <c r="F377" s="69">
        <f t="shared" ref="F377:F387" si="160">C377+D377-E377</f>
        <v>48162000</v>
      </c>
      <c r="H377" s="68" t="s">
        <v>40</v>
      </c>
      <c r="I377" s="69">
        <f t="shared" si="157"/>
        <v>44621695</v>
      </c>
      <c r="J377" s="69">
        <v>0</v>
      </c>
      <c r="K377" s="69">
        <v>0</v>
      </c>
      <c r="L377" s="69">
        <f t="shared" ref="L377:L387" si="161">I377+J377-K377</f>
        <v>44621695</v>
      </c>
      <c r="N377" s="68" t="s">
        <v>40</v>
      </c>
      <c r="O377" s="69">
        <f t="shared" si="158"/>
        <v>138132000</v>
      </c>
      <c r="P377" s="69">
        <v>0</v>
      </c>
      <c r="Q377" s="69">
        <v>0</v>
      </c>
      <c r="R377" s="69">
        <f t="shared" ref="R377:R387" si="162">O377+P377-Q377</f>
        <v>138132000</v>
      </c>
      <c r="T377" s="68" t="s">
        <v>40</v>
      </c>
      <c r="U377" s="69">
        <f t="shared" si="159"/>
        <v>23.091569499999999</v>
      </c>
      <c r="V377" s="69">
        <f t="shared" si="159"/>
        <v>0</v>
      </c>
      <c r="W377" s="69">
        <f t="shared" si="159"/>
        <v>0</v>
      </c>
      <c r="X377" s="70">
        <f t="shared" ref="X377:X387" si="163">U377+V377-W377</f>
        <v>23.091569499999999</v>
      </c>
    </row>
    <row r="378" spans="2:24">
      <c r="B378" s="68" t="s">
        <v>88</v>
      </c>
      <c r="C378" s="69">
        <f t="shared" si="156"/>
        <v>0</v>
      </c>
      <c r="D378" s="69">
        <v>0</v>
      </c>
      <c r="E378" s="69">
        <v>0</v>
      </c>
      <c r="F378" s="69">
        <f t="shared" si="160"/>
        <v>0</v>
      </c>
      <c r="H378" s="68" t="s">
        <v>88</v>
      </c>
      <c r="I378" s="69">
        <f t="shared" si="157"/>
        <v>0</v>
      </c>
      <c r="J378" s="69">
        <v>0</v>
      </c>
      <c r="K378" s="69">
        <v>0</v>
      </c>
      <c r="L378" s="69">
        <f t="shared" si="161"/>
        <v>0</v>
      </c>
      <c r="N378" s="68" t="s">
        <v>88</v>
      </c>
      <c r="O378" s="69">
        <f t="shared" si="158"/>
        <v>0</v>
      </c>
      <c r="P378" s="69">
        <v>0</v>
      </c>
      <c r="Q378" s="69">
        <v>0</v>
      </c>
      <c r="R378" s="69">
        <f t="shared" si="162"/>
        <v>0</v>
      </c>
      <c r="T378" s="68" t="s">
        <v>88</v>
      </c>
      <c r="U378" s="69">
        <f t="shared" si="159"/>
        <v>0</v>
      </c>
      <c r="V378" s="69">
        <f t="shared" si="159"/>
        <v>0</v>
      </c>
      <c r="W378" s="69">
        <f t="shared" si="159"/>
        <v>0</v>
      </c>
      <c r="X378" s="70">
        <f t="shared" si="163"/>
        <v>0</v>
      </c>
    </row>
    <row r="379" spans="2:24">
      <c r="B379" s="68" t="s">
        <v>89</v>
      </c>
      <c r="C379" s="69">
        <f t="shared" si="156"/>
        <v>50000000</v>
      </c>
      <c r="D379" s="69">
        <v>0</v>
      </c>
      <c r="E379" s="69">
        <v>0</v>
      </c>
      <c r="F379" s="69">
        <f t="shared" si="160"/>
        <v>50000000</v>
      </c>
      <c r="H379" s="68" t="s">
        <v>89</v>
      </c>
      <c r="I379" s="69">
        <f t="shared" si="157"/>
        <v>33125000</v>
      </c>
      <c r="J379" s="69">
        <v>0</v>
      </c>
      <c r="K379" s="69">
        <v>0</v>
      </c>
      <c r="L379" s="69">
        <f t="shared" si="161"/>
        <v>33125000</v>
      </c>
      <c r="N379" s="68" t="s">
        <v>89</v>
      </c>
      <c r="O379" s="69">
        <f t="shared" si="158"/>
        <v>0</v>
      </c>
      <c r="P379" s="69">
        <v>0</v>
      </c>
      <c r="Q379" s="69">
        <v>0</v>
      </c>
      <c r="R379" s="69">
        <f t="shared" si="162"/>
        <v>0</v>
      </c>
      <c r="T379" s="68" t="s">
        <v>89</v>
      </c>
      <c r="U379" s="69">
        <f t="shared" si="159"/>
        <v>8.3125</v>
      </c>
      <c r="V379" s="69">
        <f t="shared" si="159"/>
        <v>0</v>
      </c>
      <c r="W379" s="69">
        <f t="shared" si="159"/>
        <v>0</v>
      </c>
      <c r="X379" s="70">
        <f t="shared" si="163"/>
        <v>8.3125</v>
      </c>
    </row>
    <row r="380" spans="2:24">
      <c r="B380" s="68" t="s">
        <v>39</v>
      </c>
      <c r="C380" s="69">
        <f t="shared" si="156"/>
        <v>272662000</v>
      </c>
      <c r="D380" s="69">
        <v>80000000</v>
      </c>
      <c r="E380" s="69">
        <v>0</v>
      </c>
      <c r="F380" s="69">
        <f t="shared" si="160"/>
        <v>352662000</v>
      </c>
      <c r="H380" s="68" t="s">
        <v>39</v>
      </c>
      <c r="I380" s="69">
        <f t="shared" si="157"/>
        <v>717430473</v>
      </c>
      <c r="J380" s="69">
        <v>75000000</v>
      </c>
      <c r="K380" s="69">
        <v>0</v>
      </c>
      <c r="L380" s="69">
        <f t="shared" si="161"/>
        <v>792430473</v>
      </c>
      <c r="N380" s="68" t="s">
        <v>39</v>
      </c>
      <c r="O380" s="69">
        <f t="shared" si="158"/>
        <v>681463000</v>
      </c>
      <c r="P380" s="69">
        <v>35900000</v>
      </c>
      <c r="Q380" s="69">
        <v>0</v>
      </c>
      <c r="R380" s="69">
        <f t="shared" si="162"/>
        <v>717363000</v>
      </c>
      <c r="T380" s="68" t="s">
        <v>39</v>
      </c>
      <c r="U380" s="69">
        <f t="shared" si="159"/>
        <v>167.15554729999999</v>
      </c>
      <c r="V380" s="69">
        <f t="shared" si="159"/>
        <v>19.09</v>
      </c>
      <c r="W380" s="69">
        <f t="shared" si="159"/>
        <v>0</v>
      </c>
      <c r="X380" s="70">
        <f t="shared" si="163"/>
        <v>186.2455473</v>
      </c>
    </row>
    <row r="381" spans="2:24">
      <c r="B381" s="68" t="s">
        <v>90</v>
      </c>
      <c r="C381" s="69">
        <f t="shared" si="156"/>
        <v>332296000</v>
      </c>
      <c r="D381" s="69">
        <v>15460000</v>
      </c>
      <c r="E381" s="69">
        <v>0</v>
      </c>
      <c r="F381" s="69">
        <f t="shared" si="160"/>
        <v>347756000</v>
      </c>
      <c r="H381" s="68" t="s">
        <v>90</v>
      </c>
      <c r="I381" s="69">
        <f t="shared" si="157"/>
        <v>1413461000</v>
      </c>
      <c r="J381" s="69">
        <v>26084000</v>
      </c>
      <c r="K381" s="69">
        <v>0</v>
      </c>
      <c r="L381" s="69">
        <f t="shared" si="161"/>
        <v>1439545000</v>
      </c>
      <c r="N381" s="68" t="s">
        <v>90</v>
      </c>
      <c r="O381" s="69">
        <f t="shared" si="158"/>
        <v>931526000</v>
      </c>
      <c r="P381" s="69">
        <v>9000000</v>
      </c>
      <c r="Q381" s="69">
        <v>0</v>
      </c>
      <c r="R381" s="69">
        <f t="shared" si="162"/>
        <v>940526000</v>
      </c>
      <c r="T381" s="68" t="s">
        <v>90</v>
      </c>
      <c r="U381" s="69">
        <f t="shared" si="159"/>
        <v>267.72829999999999</v>
      </c>
      <c r="V381" s="69">
        <f t="shared" si="159"/>
        <v>5.0544000000000002</v>
      </c>
      <c r="W381" s="69">
        <f t="shared" si="159"/>
        <v>0</v>
      </c>
      <c r="X381" s="70">
        <f t="shared" si="163"/>
        <v>272.78269999999998</v>
      </c>
    </row>
    <row r="382" spans="2:24">
      <c r="B382" s="68" t="s">
        <v>41</v>
      </c>
      <c r="C382" s="69">
        <f t="shared" si="156"/>
        <v>3590370</v>
      </c>
      <c r="D382" s="69">
        <v>0</v>
      </c>
      <c r="E382" s="69">
        <v>0</v>
      </c>
      <c r="F382" s="69">
        <f t="shared" si="160"/>
        <v>3590370</v>
      </c>
      <c r="H382" s="68" t="s">
        <v>41</v>
      </c>
      <c r="I382" s="69">
        <f t="shared" si="157"/>
        <v>11682000</v>
      </c>
      <c r="J382" s="69">
        <v>0</v>
      </c>
      <c r="K382" s="69">
        <v>0</v>
      </c>
      <c r="L382" s="69">
        <f t="shared" si="161"/>
        <v>11682000</v>
      </c>
      <c r="N382" s="68" t="s">
        <v>41</v>
      </c>
      <c r="O382" s="69">
        <f t="shared" si="158"/>
        <v>6630000</v>
      </c>
      <c r="P382" s="69">
        <v>0</v>
      </c>
      <c r="Q382" s="69">
        <v>0</v>
      </c>
      <c r="R382" s="69">
        <f t="shared" si="162"/>
        <v>6630000</v>
      </c>
      <c r="T382" s="68" t="s">
        <v>41</v>
      </c>
      <c r="U382" s="69">
        <f t="shared" si="159"/>
        <v>2.1902370000000002</v>
      </c>
      <c r="V382" s="69">
        <f t="shared" si="159"/>
        <v>0</v>
      </c>
      <c r="W382" s="69">
        <f t="shared" si="159"/>
        <v>0</v>
      </c>
      <c r="X382" s="70">
        <f t="shared" si="163"/>
        <v>2.1902370000000002</v>
      </c>
    </row>
    <row r="383" spans="2:24">
      <c r="B383" s="68" t="s">
        <v>42</v>
      </c>
      <c r="C383" s="69">
        <f t="shared" si="156"/>
        <v>0</v>
      </c>
      <c r="D383" s="69">
        <v>0</v>
      </c>
      <c r="E383" s="69">
        <v>0</v>
      </c>
      <c r="F383" s="69">
        <f t="shared" si="160"/>
        <v>0</v>
      </c>
      <c r="H383" s="68" t="s">
        <v>42</v>
      </c>
      <c r="I383" s="69">
        <f t="shared" si="157"/>
        <v>1244455</v>
      </c>
      <c r="J383" s="69">
        <v>0</v>
      </c>
      <c r="K383" s="69">
        <v>0</v>
      </c>
      <c r="L383" s="69">
        <f t="shared" si="161"/>
        <v>1244455</v>
      </c>
      <c r="N383" s="68" t="s">
        <v>42</v>
      </c>
      <c r="O383" s="69">
        <f t="shared" si="158"/>
        <v>3637000</v>
      </c>
      <c r="P383" s="69">
        <v>0</v>
      </c>
      <c r="Q383" s="69">
        <v>0</v>
      </c>
      <c r="R383" s="69">
        <f t="shared" si="162"/>
        <v>3637000</v>
      </c>
      <c r="T383" s="68" t="s">
        <v>42</v>
      </c>
      <c r="U383" s="69">
        <f t="shared" si="159"/>
        <v>0.48814550000000001</v>
      </c>
      <c r="V383" s="69">
        <f t="shared" si="159"/>
        <v>0</v>
      </c>
      <c r="W383" s="69">
        <f t="shared" si="159"/>
        <v>0</v>
      </c>
      <c r="X383" s="70">
        <f t="shared" si="163"/>
        <v>0.48814550000000001</v>
      </c>
    </row>
    <row r="384" spans="2:24">
      <c r="B384" s="68" t="s">
        <v>91</v>
      </c>
      <c r="C384" s="69">
        <f t="shared" si="156"/>
        <v>0</v>
      </c>
      <c r="D384" s="69">
        <v>0</v>
      </c>
      <c r="E384" s="69">
        <v>0</v>
      </c>
      <c r="F384" s="69">
        <f t="shared" si="160"/>
        <v>0</v>
      </c>
      <c r="H384" s="68" t="s">
        <v>91</v>
      </c>
      <c r="I384" s="69">
        <f t="shared" si="157"/>
        <v>15595000</v>
      </c>
      <c r="J384" s="69">
        <v>0</v>
      </c>
      <c r="K384" s="69">
        <v>0</v>
      </c>
      <c r="L384" s="69">
        <f t="shared" si="161"/>
        <v>15595000</v>
      </c>
      <c r="N384" s="68" t="s">
        <v>91</v>
      </c>
      <c r="O384" s="69">
        <f t="shared" si="158"/>
        <v>2510000</v>
      </c>
      <c r="P384" s="69">
        <v>0</v>
      </c>
      <c r="Q384" s="69">
        <v>0</v>
      </c>
      <c r="R384" s="69">
        <f t="shared" si="162"/>
        <v>2510000</v>
      </c>
      <c r="T384" s="68" t="s">
        <v>91</v>
      </c>
      <c r="U384" s="69">
        <f t="shared" si="159"/>
        <v>1.8105</v>
      </c>
      <c r="V384" s="69">
        <f t="shared" si="159"/>
        <v>0</v>
      </c>
      <c r="W384" s="69">
        <f t="shared" si="159"/>
        <v>0</v>
      </c>
      <c r="X384" s="70">
        <f t="shared" si="163"/>
        <v>1.8105</v>
      </c>
    </row>
    <row r="385" spans="2:24" ht="25.5">
      <c r="B385" s="71" t="s">
        <v>92</v>
      </c>
      <c r="C385" s="69">
        <f t="shared" si="156"/>
        <v>0</v>
      </c>
      <c r="D385" s="69">
        <v>0</v>
      </c>
      <c r="E385" s="69">
        <v>0</v>
      </c>
      <c r="F385" s="69">
        <f t="shared" si="160"/>
        <v>0</v>
      </c>
      <c r="H385" s="71" t="s">
        <v>92</v>
      </c>
      <c r="I385" s="69">
        <f t="shared" si="157"/>
        <v>0</v>
      </c>
      <c r="J385" s="69">
        <v>0</v>
      </c>
      <c r="K385" s="69">
        <v>0</v>
      </c>
      <c r="L385" s="69">
        <f t="shared" si="161"/>
        <v>0</v>
      </c>
      <c r="N385" s="71" t="s">
        <v>92</v>
      </c>
      <c r="O385" s="69">
        <f t="shared" si="158"/>
        <v>0</v>
      </c>
      <c r="P385" s="69">
        <v>0</v>
      </c>
      <c r="Q385" s="69">
        <v>0</v>
      </c>
      <c r="R385" s="69">
        <f t="shared" si="162"/>
        <v>0</v>
      </c>
      <c r="T385" s="71" t="s">
        <v>92</v>
      </c>
      <c r="U385" s="69">
        <f t="shared" si="159"/>
        <v>0</v>
      </c>
      <c r="V385" s="69">
        <f t="shared" si="159"/>
        <v>0</v>
      </c>
      <c r="W385" s="69">
        <f t="shared" si="159"/>
        <v>0</v>
      </c>
      <c r="X385" s="70">
        <f t="shared" si="163"/>
        <v>0</v>
      </c>
    </row>
    <row r="386" spans="2:24">
      <c r="B386" s="68" t="s">
        <v>93</v>
      </c>
      <c r="C386" s="69">
        <f t="shared" si="156"/>
        <v>0</v>
      </c>
      <c r="D386" s="69">
        <v>0</v>
      </c>
      <c r="E386" s="69">
        <v>0</v>
      </c>
      <c r="F386" s="69">
        <f t="shared" si="160"/>
        <v>0</v>
      </c>
      <c r="H386" s="68" t="s">
        <v>93</v>
      </c>
      <c r="I386" s="69">
        <f t="shared" si="157"/>
        <v>7500000</v>
      </c>
      <c r="J386" s="69">
        <v>0</v>
      </c>
      <c r="K386" s="69">
        <v>0</v>
      </c>
      <c r="L386" s="69">
        <f t="shared" si="161"/>
        <v>7500000</v>
      </c>
      <c r="N386" s="68" t="s">
        <v>93</v>
      </c>
      <c r="O386" s="69">
        <f t="shared" si="158"/>
        <v>1800000</v>
      </c>
      <c r="P386" s="69">
        <v>660000</v>
      </c>
      <c r="Q386" s="69">
        <v>0</v>
      </c>
      <c r="R386" s="69">
        <f t="shared" si="162"/>
        <v>2460000</v>
      </c>
      <c r="T386" s="68" t="s">
        <v>93</v>
      </c>
      <c r="U386" s="69">
        <f t="shared" si="159"/>
        <v>0.93</v>
      </c>
      <c r="V386" s="69">
        <f t="shared" si="159"/>
        <v>6.6000000000000003E-2</v>
      </c>
      <c r="W386" s="69">
        <f t="shared" si="159"/>
        <v>0</v>
      </c>
      <c r="X386" s="70">
        <f t="shared" si="163"/>
        <v>0.996</v>
      </c>
    </row>
    <row r="387" spans="2:24">
      <c r="B387" s="68" t="s">
        <v>94</v>
      </c>
      <c r="C387" s="69">
        <f t="shared" si="156"/>
        <v>0</v>
      </c>
      <c r="D387" s="69">
        <v>0</v>
      </c>
      <c r="E387" s="69">
        <v>0</v>
      </c>
      <c r="F387" s="69">
        <f t="shared" si="160"/>
        <v>0</v>
      </c>
      <c r="H387" s="68" t="s">
        <v>94</v>
      </c>
      <c r="I387" s="69">
        <f t="shared" si="157"/>
        <v>0</v>
      </c>
      <c r="J387" s="69">
        <v>0</v>
      </c>
      <c r="K387" s="69">
        <v>0</v>
      </c>
      <c r="L387" s="69">
        <f t="shared" si="161"/>
        <v>0</v>
      </c>
      <c r="N387" s="68" t="s">
        <v>94</v>
      </c>
      <c r="O387" s="69">
        <f t="shared" si="158"/>
        <v>0</v>
      </c>
      <c r="P387" s="69">
        <v>0</v>
      </c>
      <c r="Q387" s="69">
        <v>0</v>
      </c>
      <c r="R387" s="69">
        <f t="shared" si="162"/>
        <v>0</v>
      </c>
      <c r="T387" s="68" t="s">
        <v>94</v>
      </c>
      <c r="U387" s="69">
        <f t="shared" si="159"/>
        <v>0</v>
      </c>
      <c r="V387" s="69">
        <f t="shared" si="159"/>
        <v>0</v>
      </c>
      <c r="W387" s="69">
        <f t="shared" si="159"/>
        <v>0</v>
      </c>
      <c r="X387" s="70">
        <f t="shared" si="163"/>
        <v>0</v>
      </c>
    </row>
    <row r="388" spans="2:24">
      <c r="B388" s="68"/>
      <c r="C388" s="69"/>
      <c r="D388" s="69"/>
      <c r="E388" s="69"/>
      <c r="F388" s="69"/>
      <c r="H388" s="68"/>
      <c r="I388" s="69"/>
      <c r="J388" s="69"/>
      <c r="K388" s="69"/>
      <c r="L388" s="69"/>
      <c r="N388" s="68"/>
      <c r="O388" s="69"/>
      <c r="P388" s="69"/>
      <c r="Q388" s="69"/>
      <c r="R388" s="69"/>
      <c r="T388" s="68"/>
      <c r="U388" s="70"/>
      <c r="V388" s="70"/>
      <c r="W388" s="70"/>
      <c r="X388" s="70"/>
    </row>
    <row r="389" spans="2:24">
      <c r="B389" s="72" t="s">
        <v>5</v>
      </c>
      <c r="C389" s="70">
        <f>SUM(C376:C387)</f>
        <v>706710370</v>
      </c>
      <c r="D389" s="70">
        <f>SUM(D376:D387)</f>
        <v>95460000</v>
      </c>
      <c r="E389" s="70">
        <f>SUM(E376:E387)</f>
        <v>0</v>
      </c>
      <c r="F389" s="70">
        <f>SUM(F376:F387)</f>
        <v>802170370</v>
      </c>
      <c r="H389" s="72" t="s">
        <v>5</v>
      </c>
      <c r="I389" s="70">
        <f>SUM(I376:I387)</f>
        <v>2246772123</v>
      </c>
      <c r="J389" s="70">
        <f>SUM(J376:J387)</f>
        <v>101084000</v>
      </c>
      <c r="K389" s="70">
        <f>SUM(K376:K387)</f>
        <v>0</v>
      </c>
      <c r="L389" s="70">
        <f>SUM(L376:L387)</f>
        <v>2347856123</v>
      </c>
      <c r="N389" s="72" t="s">
        <v>5</v>
      </c>
      <c r="O389" s="70">
        <f>SUM(O376:O387)</f>
        <v>1765698000</v>
      </c>
      <c r="P389" s="70">
        <f>SUM(P376:P387)</f>
        <v>45560000</v>
      </c>
      <c r="Q389" s="70">
        <f>SUM(Q376:Q387)</f>
        <v>0</v>
      </c>
      <c r="R389" s="70">
        <f>SUM(R376:R387)</f>
        <v>1811258000</v>
      </c>
      <c r="T389" s="72" t="s">
        <v>5</v>
      </c>
      <c r="U389" s="70">
        <f>SUM(U376:U387)</f>
        <v>471.91804930000001</v>
      </c>
      <c r="V389" s="70">
        <f>SUM(V376:V387)</f>
        <v>24.2104</v>
      </c>
      <c r="W389" s="70">
        <f>SUM(W376:W387)</f>
        <v>0</v>
      </c>
      <c r="X389" s="70">
        <f>SUM(X376:X387)</f>
        <v>496.12844929999994</v>
      </c>
    </row>
    <row r="390" spans="2:24">
      <c r="B390" s="77"/>
      <c r="C390" s="78"/>
      <c r="D390" s="78"/>
      <c r="E390" s="78"/>
      <c r="F390" s="78"/>
      <c r="H390" s="77"/>
      <c r="I390" s="78"/>
      <c r="J390" s="78"/>
      <c r="K390" s="78"/>
      <c r="L390" s="78"/>
      <c r="N390" s="77"/>
      <c r="O390" s="78"/>
      <c r="P390" s="78"/>
      <c r="Q390" s="78"/>
      <c r="R390" s="78"/>
      <c r="T390" s="77"/>
      <c r="U390" s="78"/>
      <c r="V390" s="78"/>
      <c r="W390" s="78"/>
      <c r="X390" s="78"/>
    </row>
    <row r="391" spans="2:24">
      <c r="B391" s="77"/>
      <c r="C391" s="78"/>
      <c r="D391" s="78"/>
      <c r="E391" s="78"/>
      <c r="F391" s="78"/>
      <c r="H391" s="77"/>
      <c r="I391" s="78"/>
      <c r="J391" s="78"/>
      <c r="K391" s="78"/>
      <c r="L391" s="78"/>
      <c r="N391" s="77"/>
      <c r="O391" s="78"/>
      <c r="P391" s="78"/>
      <c r="Q391" s="78"/>
      <c r="R391" s="78"/>
      <c r="T391" s="77"/>
      <c r="U391" s="78"/>
      <c r="V391" s="78"/>
      <c r="W391" s="78"/>
      <c r="X391" s="78"/>
    </row>
    <row r="392" spans="2:24">
      <c r="B392" s="74"/>
      <c r="C392" s="75"/>
      <c r="D392" s="75"/>
      <c r="E392" s="75"/>
      <c r="F392" s="75"/>
      <c r="H392" s="74"/>
      <c r="I392" s="75"/>
      <c r="J392" s="75"/>
      <c r="K392" s="75"/>
      <c r="L392" s="75"/>
      <c r="N392" s="74"/>
      <c r="O392" s="75"/>
      <c r="P392" s="75"/>
      <c r="Q392" s="75"/>
      <c r="R392" s="75"/>
    </row>
    <row r="393" spans="2:24">
      <c r="B393" s="204" t="s">
        <v>104</v>
      </c>
      <c r="C393" s="205"/>
      <c r="D393" s="205"/>
      <c r="E393" s="205"/>
      <c r="F393" s="206"/>
      <c r="H393" s="204" t="str">
        <f>B393</f>
        <v>FY 2025-26</v>
      </c>
      <c r="I393" s="205"/>
      <c r="J393" s="205"/>
      <c r="K393" s="205"/>
      <c r="L393" s="206"/>
      <c r="N393" s="208" t="str">
        <f>H393</f>
        <v>FY 2025-26</v>
      </c>
      <c r="O393" s="209"/>
      <c r="P393" s="209"/>
      <c r="Q393" s="209"/>
      <c r="R393" s="210"/>
      <c r="T393" s="204" t="str">
        <f>N393</f>
        <v>FY 2025-26</v>
      </c>
      <c r="U393" s="205"/>
      <c r="V393" s="205"/>
      <c r="W393" s="205"/>
      <c r="X393" s="206"/>
    </row>
    <row r="394" spans="2:24">
      <c r="B394" s="207" t="s">
        <v>0</v>
      </c>
      <c r="C394" s="207" t="s">
        <v>82</v>
      </c>
      <c r="D394" s="207"/>
      <c r="E394" s="207"/>
      <c r="F394" s="207"/>
      <c r="H394" s="207" t="s">
        <v>0</v>
      </c>
      <c r="I394" s="207" t="s">
        <v>82</v>
      </c>
      <c r="J394" s="207"/>
      <c r="K394" s="207"/>
      <c r="L394" s="207"/>
      <c r="N394" s="199" t="s">
        <v>0</v>
      </c>
      <c r="O394" s="201" t="s">
        <v>82</v>
      </c>
      <c r="P394" s="202"/>
      <c r="Q394" s="202"/>
      <c r="R394" s="203"/>
      <c r="T394" s="199" t="s">
        <v>0</v>
      </c>
      <c r="U394" s="201" t="s">
        <v>82</v>
      </c>
      <c r="V394" s="202"/>
      <c r="W394" s="202"/>
      <c r="X394" s="203"/>
    </row>
    <row r="395" spans="2:24" ht="25.5">
      <c r="B395" s="207"/>
      <c r="C395" s="67" t="s">
        <v>83</v>
      </c>
      <c r="D395" s="67" t="s">
        <v>84</v>
      </c>
      <c r="E395" s="67" t="s">
        <v>85</v>
      </c>
      <c r="F395" s="67" t="s">
        <v>86</v>
      </c>
      <c r="H395" s="207"/>
      <c r="I395" s="67" t="s">
        <v>83</v>
      </c>
      <c r="J395" s="67" t="s">
        <v>84</v>
      </c>
      <c r="K395" s="67" t="s">
        <v>85</v>
      </c>
      <c r="L395" s="67" t="s">
        <v>86</v>
      </c>
      <c r="N395" s="200"/>
      <c r="O395" s="67" t="s">
        <v>83</v>
      </c>
      <c r="P395" s="67" t="s">
        <v>84</v>
      </c>
      <c r="Q395" s="67" t="s">
        <v>85</v>
      </c>
      <c r="R395" s="67" t="s">
        <v>86</v>
      </c>
      <c r="T395" s="200"/>
      <c r="U395" s="67" t="s">
        <v>83</v>
      </c>
      <c r="V395" s="67" t="s">
        <v>84</v>
      </c>
      <c r="W395" s="67" t="s">
        <v>85</v>
      </c>
      <c r="X395" s="67" t="s">
        <v>86</v>
      </c>
    </row>
    <row r="396" spans="2:24">
      <c r="B396" s="68" t="s">
        <v>87</v>
      </c>
      <c r="C396" s="69">
        <f t="shared" ref="C396:C407" si="164">F376</f>
        <v>0</v>
      </c>
      <c r="D396" s="69">
        <v>0</v>
      </c>
      <c r="E396" s="69">
        <v>0</v>
      </c>
      <c r="F396" s="69">
        <f>C396+D396-E396</f>
        <v>0</v>
      </c>
      <c r="H396" s="68" t="s">
        <v>87</v>
      </c>
      <c r="I396" s="69">
        <f t="shared" ref="I396:I407" si="165">L376</f>
        <v>2112500</v>
      </c>
      <c r="J396" s="69">
        <v>0</v>
      </c>
      <c r="K396" s="69">
        <v>0</v>
      </c>
      <c r="L396" s="69">
        <f>I396+J396-K396</f>
        <v>2112500</v>
      </c>
      <c r="N396" s="68" t="s">
        <v>87</v>
      </c>
      <c r="O396" s="69">
        <f t="shared" ref="O396:O407" si="166">R376</f>
        <v>0</v>
      </c>
      <c r="P396" s="69">
        <v>30109524</v>
      </c>
      <c r="Q396" s="69">
        <v>0</v>
      </c>
      <c r="R396" s="69">
        <f>O396+P396-Q396</f>
        <v>30109524</v>
      </c>
      <c r="T396" s="68" t="s">
        <v>87</v>
      </c>
      <c r="U396" s="69">
        <f t="shared" ref="U396:W407" si="167">(C396+I396+O396)/10^7</f>
        <v>0.21124999999999999</v>
      </c>
      <c r="V396" s="69">
        <f t="shared" si="167"/>
        <v>3.0109523999999999</v>
      </c>
      <c r="W396" s="69">
        <f t="shared" si="167"/>
        <v>0</v>
      </c>
      <c r="X396" s="69">
        <f>U396+V396-W396</f>
        <v>3.2222024</v>
      </c>
    </row>
    <row r="397" spans="2:24">
      <c r="B397" s="68" t="s">
        <v>40</v>
      </c>
      <c r="C397" s="69">
        <f t="shared" si="164"/>
        <v>48162000</v>
      </c>
      <c r="D397" s="69">
        <v>0</v>
      </c>
      <c r="E397" s="69">
        <v>0</v>
      </c>
      <c r="F397" s="69">
        <f t="shared" ref="F397:F407" si="168">C397+D397-E397</f>
        <v>48162000</v>
      </c>
      <c r="H397" s="68" t="s">
        <v>40</v>
      </c>
      <c r="I397" s="69">
        <f t="shared" si="165"/>
        <v>44621695</v>
      </c>
      <c r="J397" s="69">
        <v>0</v>
      </c>
      <c r="K397" s="69">
        <v>0</v>
      </c>
      <c r="L397" s="69">
        <f t="shared" ref="L397:L407" si="169">I397+J397-K397</f>
        <v>44621695</v>
      </c>
      <c r="N397" s="68" t="s">
        <v>40</v>
      </c>
      <c r="O397" s="69">
        <f t="shared" si="166"/>
        <v>138132000</v>
      </c>
      <c r="P397" s="69">
        <v>0</v>
      </c>
      <c r="Q397" s="69">
        <v>0</v>
      </c>
      <c r="R397" s="69">
        <f t="shared" ref="R397:R407" si="170">O397+P397-Q397</f>
        <v>138132000</v>
      </c>
      <c r="T397" s="68" t="s">
        <v>40</v>
      </c>
      <c r="U397" s="69">
        <f t="shared" si="167"/>
        <v>23.091569499999999</v>
      </c>
      <c r="V397" s="69">
        <f t="shared" si="167"/>
        <v>0</v>
      </c>
      <c r="W397" s="69">
        <f t="shared" si="167"/>
        <v>0</v>
      </c>
      <c r="X397" s="69">
        <f t="shared" ref="X397:X407" si="171">U397+V397-W397</f>
        <v>23.091569499999999</v>
      </c>
    </row>
    <row r="398" spans="2:24">
      <c r="B398" s="68" t="s">
        <v>88</v>
      </c>
      <c r="C398" s="69">
        <f t="shared" si="164"/>
        <v>0</v>
      </c>
      <c r="D398" s="69">
        <v>0</v>
      </c>
      <c r="E398" s="69">
        <v>0</v>
      </c>
      <c r="F398" s="69">
        <f t="shared" si="168"/>
        <v>0</v>
      </c>
      <c r="H398" s="68" t="s">
        <v>88</v>
      </c>
      <c r="I398" s="69">
        <f t="shared" si="165"/>
        <v>0</v>
      </c>
      <c r="J398" s="69">
        <v>0</v>
      </c>
      <c r="K398" s="69">
        <v>0</v>
      </c>
      <c r="L398" s="69">
        <f t="shared" si="169"/>
        <v>0</v>
      </c>
      <c r="N398" s="68" t="s">
        <v>88</v>
      </c>
      <c r="O398" s="69">
        <f t="shared" si="166"/>
        <v>0</v>
      </c>
      <c r="P398" s="69">
        <v>0</v>
      </c>
      <c r="Q398" s="69">
        <v>0</v>
      </c>
      <c r="R398" s="69">
        <f t="shared" si="170"/>
        <v>0</v>
      </c>
      <c r="T398" s="68" t="s">
        <v>88</v>
      </c>
      <c r="U398" s="69">
        <f t="shared" si="167"/>
        <v>0</v>
      </c>
      <c r="V398" s="69">
        <f t="shared" si="167"/>
        <v>0</v>
      </c>
      <c r="W398" s="69">
        <f t="shared" si="167"/>
        <v>0</v>
      </c>
      <c r="X398" s="69">
        <f t="shared" si="171"/>
        <v>0</v>
      </c>
    </row>
    <row r="399" spans="2:24">
      <c r="B399" s="68" t="s">
        <v>89</v>
      </c>
      <c r="C399" s="69">
        <f t="shared" si="164"/>
        <v>50000000</v>
      </c>
      <c r="D399" s="69">
        <v>0</v>
      </c>
      <c r="E399" s="69">
        <v>0</v>
      </c>
      <c r="F399" s="69">
        <f t="shared" si="168"/>
        <v>50000000</v>
      </c>
      <c r="H399" s="68" t="s">
        <v>89</v>
      </c>
      <c r="I399" s="69">
        <f t="shared" si="165"/>
        <v>33125000</v>
      </c>
      <c r="J399" s="69">
        <v>0</v>
      </c>
      <c r="K399" s="69">
        <v>0</v>
      </c>
      <c r="L399" s="69">
        <f t="shared" si="169"/>
        <v>33125000</v>
      </c>
      <c r="N399" s="68" t="s">
        <v>89</v>
      </c>
      <c r="O399" s="69">
        <f t="shared" si="166"/>
        <v>0</v>
      </c>
      <c r="P399" s="69">
        <v>0</v>
      </c>
      <c r="Q399" s="69">
        <v>0</v>
      </c>
      <c r="R399" s="69">
        <f t="shared" si="170"/>
        <v>0</v>
      </c>
      <c r="T399" s="68" t="s">
        <v>89</v>
      </c>
      <c r="U399" s="69">
        <f t="shared" si="167"/>
        <v>8.3125</v>
      </c>
      <c r="V399" s="69">
        <f t="shared" si="167"/>
        <v>0</v>
      </c>
      <c r="W399" s="69">
        <f t="shared" si="167"/>
        <v>0</v>
      </c>
      <c r="X399" s="69">
        <f t="shared" si="171"/>
        <v>8.3125</v>
      </c>
    </row>
    <row r="400" spans="2:24">
      <c r="B400" s="68" t="s">
        <v>39</v>
      </c>
      <c r="C400" s="69">
        <f t="shared" si="164"/>
        <v>352662000</v>
      </c>
      <c r="D400" s="69">
        <v>683481901.61000001</v>
      </c>
      <c r="E400" s="69">
        <v>0</v>
      </c>
      <c r="F400" s="69">
        <f t="shared" si="168"/>
        <v>1036143901.61</v>
      </c>
      <c r="H400" s="68" t="s">
        <v>39</v>
      </c>
      <c r="I400" s="69">
        <f t="shared" si="165"/>
        <v>792430473</v>
      </c>
      <c r="J400" s="69">
        <v>796988533.23000002</v>
      </c>
      <c r="K400" s="69">
        <v>0</v>
      </c>
      <c r="L400" s="69">
        <f t="shared" si="169"/>
        <v>1589419006.23</v>
      </c>
      <c r="N400" s="68" t="s">
        <v>39</v>
      </c>
      <c r="O400" s="69">
        <f t="shared" si="166"/>
        <v>717363000</v>
      </c>
      <c r="P400" s="69">
        <v>829336945</v>
      </c>
      <c r="Q400" s="69">
        <v>0</v>
      </c>
      <c r="R400" s="69">
        <f t="shared" si="170"/>
        <v>1546699945</v>
      </c>
      <c r="T400" s="68" t="s">
        <v>39</v>
      </c>
      <c r="U400" s="69">
        <f t="shared" si="167"/>
        <v>186.2455473</v>
      </c>
      <c r="V400" s="69">
        <f t="shared" si="167"/>
        <v>230.98073798400003</v>
      </c>
      <c r="W400" s="69">
        <f t="shared" si="167"/>
        <v>0</v>
      </c>
      <c r="X400" s="69">
        <f t="shared" si="171"/>
        <v>417.22628528400003</v>
      </c>
    </row>
    <row r="401" spans="2:24">
      <c r="B401" s="68" t="s">
        <v>90</v>
      </c>
      <c r="C401" s="69">
        <f t="shared" si="164"/>
        <v>347756000</v>
      </c>
      <c r="D401" s="69">
        <v>300617884.69999999</v>
      </c>
      <c r="E401" s="69">
        <v>0</v>
      </c>
      <c r="F401" s="69">
        <f t="shared" si="168"/>
        <v>648373884.70000005</v>
      </c>
      <c r="H401" s="68" t="s">
        <v>90</v>
      </c>
      <c r="I401" s="69">
        <f t="shared" si="165"/>
        <v>1439545000</v>
      </c>
      <c r="J401" s="69">
        <v>335946047.21939999</v>
      </c>
      <c r="K401" s="69">
        <v>0</v>
      </c>
      <c r="L401" s="69">
        <f t="shared" si="169"/>
        <v>1775491047.2193999</v>
      </c>
      <c r="N401" s="68" t="s">
        <v>90</v>
      </c>
      <c r="O401" s="69">
        <f t="shared" si="166"/>
        <v>940526000</v>
      </c>
      <c r="P401" s="69">
        <v>276672654</v>
      </c>
      <c r="Q401" s="69">
        <v>0</v>
      </c>
      <c r="R401" s="69">
        <f t="shared" si="170"/>
        <v>1217198654</v>
      </c>
      <c r="T401" s="68" t="s">
        <v>90</v>
      </c>
      <c r="U401" s="69">
        <f t="shared" si="167"/>
        <v>272.78269999999998</v>
      </c>
      <c r="V401" s="69">
        <f t="shared" si="167"/>
        <v>91.323658591940003</v>
      </c>
      <c r="W401" s="69">
        <f t="shared" si="167"/>
        <v>0</v>
      </c>
      <c r="X401" s="69">
        <f t="shared" si="171"/>
        <v>364.10635859193997</v>
      </c>
    </row>
    <row r="402" spans="2:24">
      <c r="B402" s="68" t="s">
        <v>41</v>
      </c>
      <c r="C402" s="69">
        <f t="shared" si="164"/>
        <v>3590370</v>
      </c>
      <c r="D402" s="69">
        <v>0</v>
      </c>
      <c r="E402" s="69">
        <v>0</v>
      </c>
      <c r="F402" s="69">
        <f t="shared" si="168"/>
        <v>3590370</v>
      </c>
      <c r="H402" s="68" t="s">
        <v>41</v>
      </c>
      <c r="I402" s="69">
        <f t="shared" si="165"/>
        <v>11682000</v>
      </c>
      <c r="J402" s="69">
        <v>1022000</v>
      </c>
      <c r="K402" s="69">
        <v>0</v>
      </c>
      <c r="L402" s="69">
        <f t="shared" si="169"/>
        <v>12704000</v>
      </c>
      <c r="N402" s="68" t="s">
        <v>41</v>
      </c>
      <c r="O402" s="69">
        <f t="shared" si="166"/>
        <v>6630000</v>
      </c>
      <c r="P402" s="69">
        <v>0</v>
      </c>
      <c r="Q402" s="69">
        <v>0</v>
      </c>
      <c r="R402" s="69">
        <f t="shared" si="170"/>
        <v>6630000</v>
      </c>
      <c r="T402" s="68" t="s">
        <v>41</v>
      </c>
      <c r="U402" s="69">
        <f t="shared" si="167"/>
        <v>2.1902370000000002</v>
      </c>
      <c r="V402" s="69">
        <f t="shared" si="167"/>
        <v>0.1022</v>
      </c>
      <c r="W402" s="69">
        <f t="shared" si="167"/>
        <v>0</v>
      </c>
      <c r="X402" s="69">
        <f t="shared" si="171"/>
        <v>2.2924370000000001</v>
      </c>
    </row>
    <row r="403" spans="2:24">
      <c r="B403" s="68" t="s">
        <v>42</v>
      </c>
      <c r="C403" s="69">
        <f t="shared" si="164"/>
        <v>0</v>
      </c>
      <c r="D403" s="69">
        <v>0</v>
      </c>
      <c r="E403" s="69">
        <v>0</v>
      </c>
      <c r="F403" s="69">
        <f t="shared" si="168"/>
        <v>0</v>
      </c>
      <c r="H403" s="68" t="s">
        <v>42</v>
      </c>
      <c r="I403" s="69">
        <f t="shared" si="165"/>
        <v>1244455</v>
      </c>
      <c r="J403" s="69">
        <v>0</v>
      </c>
      <c r="K403" s="69">
        <v>0</v>
      </c>
      <c r="L403" s="69">
        <f t="shared" si="169"/>
        <v>1244455</v>
      </c>
      <c r="N403" s="68" t="s">
        <v>42</v>
      </c>
      <c r="O403" s="69">
        <f t="shared" si="166"/>
        <v>3637000</v>
      </c>
      <c r="P403" s="69">
        <v>0</v>
      </c>
      <c r="Q403" s="69">
        <v>0</v>
      </c>
      <c r="R403" s="69">
        <f t="shared" si="170"/>
        <v>3637000</v>
      </c>
      <c r="T403" s="68" t="s">
        <v>42</v>
      </c>
      <c r="U403" s="69">
        <f t="shared" si="167"/>
        <v>0.48814550000000001</v>
      </c>
      <c r="V403" s="69">
        <f t="shared" si="167"/>
        <v>0</v>
      </c>
      <c r="W403" s="69">
        <f t="shared" si="167"/>
        <v>0</v>
      </c>
      <c r="X403" s="69">
        <f t="shared" si="171"/>
        <v>0.48814550000000001</v>
      </c>
    </row>
    <row r="404" spans="2:24">
      <c r="B404" s="68" t="s">
        <v>91</v>
      </c>
      <c r="C404" s="69">
        <f t="shared" si="164"/>
        <v>0</v>
      </c>
      <c r="D404" s="69">
        <v>0</v>
      </c>
      <c r="E404" s="69">
        <v>0</v>
      </c>
      <c r="F404" s="69">
        <f t="shared" si="168"/>
        <v>0</v>
      </c>
      <c r="H404" s="68" t="s">
        <v>91</v>
      </c>
      <c r="I404" s="69">
        <f t="shared" si="165"/>
        <v>15595000</v>
      </c>
      <c r="J404" s="69">
        <v>0</v>
      </c>
      <c r="K404" s="69">
        <v>0</v>
      </c>
      <c r="L404" s="69">
        <f t="shared" si="169"/>
        <v>15595000</v>
      </c>
      <c r="N404" s="68" t="s">
        <v>91</v>
      </c>
      <c r="O404" s="69">
        <f t="shared" si="166"/>
        <v>2510000</v>
      </c>
      <c r="P404" s="69">
        <v>0</v>
      </c>
      <c r="Q404" s="69">
        <v>0</v>
      </c>
      <c r="R404" s="69">
        <f t="shared" si="170"/>
        <v>2510000</v>
      </c>
      <c r="T404" s="68" t="s">
        <v>91</v>
      </c>
      <c r="U404" s="69">
        <f t="shared" si="167"/>
        <v>1.8105</v>
      </c>
      <c r="V404" s="69">
        <f t="shared" si="167"/>
        <v>0</v>
      </c>
      <c r="W404" s="69">
        <f t="shared" si="167"/>
        <v>0</v>
      </c>
      <c r="X404" s="69">
        <f t="shared" si="171"/>
        <v>1.8105</v>
      </c>
    </row>
    <row r="405" spans="2:24" ht="25.5">
      <c r="B405" s="71" t="s">
        <v>92</v>
      </c>
      <c r="C405" s="69">
        <f t="shared" si="164"/>
        <v>0</v>
      </c>
      <c r="D405" s="69">
        <v>0</v>
      </c>
      <c r="E405" s="69">
        <v>0</v>
      </c>
      <c r="F405" s="69">
        <f t="shared" si="168"/>
        <v>0</v>
      </c>
      <c r="H405" s="71" t="s">
        <v>92</v>
      </c>
      <c r="I405" s="69">
        <f t="shared" si="165"/>
        <v>0</v>
      </c>
      <c r="J405" s="69">
        <v>0</v>
      </c>
      <c r="K405" s="69">
        <v>0</v>
      </c>
      <c r="L405" s="69">
        <f t="shared" si="169"/>
        <v>0</v>
      </c>
      <c r="N405" s="71" t="s">
        <v>92</v>
      </c>
      <c r="O405" s="69">
        <f t="shared" si="166"/>
        <v>0</v>
      </c>
      <c r="P405" s="69">
        <v>0</v>
      </c>
      <c r="Q405" s="69">
        <v>0</v>
      </c>
      <c r="R405" s="69">
        <f t="shared" si="170"/>
        <v>0</v>
      </c>
      <c r="T405" s="71" t="s">
        <v>92</v>
      </c>
      <c r="U405" s="69">
        <f t="shared" si="167"/>
        <v>0</v>
      </c>
      <c r="V405" s="69">
        <f t="shared" si="167"/>
        <v>0</v>
      </c>
      <c r="W405" s="69">
        <f t="shared" si="167"/>
        <v>0</v>
      </c>
      <c r="X405" s="69">
        <f t="shared" si="171"/>
        <v>0</v>
      </c>
    </row>
    <row r="406" spans="2:24">
      <c r="B406" s="68" t="s">
        <v>93</v>
      </c>
      <c r="C406" s="69">
        <f t="shared" si="164"/>
        <v>0</v>
      </c>
      <c r="D406" s="69">
        <v>0</v>
      </c>
      <c r="E406" s="69">
        <v>0</v>
      </c>
      <c r="F406" s="69">
        <f t="shared" si="168"/>
        <v>0</v>
      </c>
      <c r="H406" s="68" t="s">
        <v>93</v>
      </c>
      <c r="I406" s="69">
        <f t="shared" si="165"/>
        <v>7500000</v>
      </c>
      <c r="J406" s="69">
        <v>0</v>
      </c>
      <c r="K406" s="69">
        <v>0</v>
      </c>
      <c r="L406" s="69">
        <f t="shared" si="169"/>
        <v>7500000</v>
      </c>
      <c r="N406" s="68" t="s">
        <v>93</v>
      </c>
      <c r="O406" s="69">
        <f t="shared" si="166"/>
        <v>2460000</v>
      </c>
      <c r="P406" s="69">
        <v>0</v>
      </c>
      <c r="Q406" s="69">
        <v>0</v>
      </c>
      <c r="R406" s="69">
        <f t="shared" si="170"/>
        <v>2460000</v>
      </c>
      <c r="T406" s="68" t="s">
        <v>93</v>
      </c>
      <c r="U406" s="69">
        <f t="shared" si="167"/>
        <v>0.996</v>
      </c>
      <c r="V406" s="69">
        <f t="shared" si="167"/>
        <v>0</v>
      </c>
      <c r="W406" s="69">
        <f t="shared" si="167"/>
        <v>0</v>
      </c>
      <c r="X406" s="69">
        <f t="shared" si="171"/>
        <v>0.996</v>
      </c>
    </row>
    <row r="407" spans="2:24">
      <c r="B407" s="68" t="s">
        <v>94</v>
      </c>
      <c r="C407" s="69">
        <f t="shared" si="164"/>
        <v>0</v>
      </c>
      <c r="D407" s="69">
        <v>0</v>
      </c>
      <c r="E407" s="69">
        <v>0</v>
      </c>
      <c r="F407" s="69">
        <f t="shared" si="168"/>
        <v>0</v>
      </c>
      <c r="H407" s="68" t="s">
        <v>94</v>
      </c>
      <c r="I407" s="69">
        <f t="shared" si="165"/>
        <v>0</v>
      </c>
      <c r="J407" s="69">
        <v>0</v>
      </c>
      <c r="K407" s="69">
        <v>0</v>
      </c>
      <c r="L407" s="69">
        <f t="shared" si="169"/>
        <v>0</v>
      </c>
      <c r="N407" s="68" t="s">
        <v>94</v>
      </c>
      <c r="O407" s="69">
        <f t="shared" si="166"/>
        <v>0</v>
      </c>
      <c r="P407" s="69">
        <v>0</v>
      </c>
      <c r="Q407" s="69">
        <v>0</v>
      </c>
      <c r="R407" s="69">
        <f t="shared" si="170"/>
        <v>0</v>
      </c>
      <c r="T407" s="68" t="s">
        <v>94</v>
      </c>
      <c r="U407" s="69">
        <f t="shared" si="167"/>
        <v>0</v>
      </c>
      <c r="V407" s="69">
        <f t="shared" si="167"/>
        <v>0</v>
      </c>
      <c r="W407" s="69">
        <f t="shared" si="167"/>
        <v>0</v>
      </c>
      <c r="X407" s="69">
        <f t="shared" si="171"/>
        <v>0</v>
      </c>
    </row>
    <row r="408" spans="2:24">
      <c r="B408" s="68"/>
      <c r="C408" s="69"/>
      <c r="D408" s="69"/>
      <c r="E408" s="69"/>
      <c r="F408" s="69"/>
      <c r="H408" s="68"/>
      <c r="I408" s="69"/>
      <c r="J408" s="69"/>
      <c r="K408" s="69"/>
      <c r="L408" s="69"/>
      <c r="N408" s="68"/>
      <c r="O408" s="69"/>
      <c r="P408" s="69"/>
      <c r="Q408" s="69"/>
      <c r="R408" s="69"/>
      <c r="T408" s="68"/>
      <c r="U408" s="70"/>
      <c r="V408" s="69"/>
      <c r="W408" s="69"/>
      <c r="X408" s="69"/>
    </row>
    <row r="409" spans="2:24">
      <c r="B409" s="72" t="s">
        <v>5</v>
      </c>
      <c r="C409" s="70">
        <f>SUM(C396:C407)</f>
        <v>802170370</v>
      </c>
      <c r="D409" s="69">
        <f>SUM(D396:D407)</f>
        <v>984099786.30999994</v>
      </c>
      <c r="E409" s="69">
        <f>SUM(E396:E407)</f>
        <v>0</v>
      </c>
      <c r="F409" s="70">
        <f>SUM(F396:F407)</f>
        <v>1786270156.3100002</v>
      </c>
      <c r="H409" s="72" t="s">
        <v>5</v>
      </c>
      <c r="I409" s="70">
        <f>SUM(I396:I407)</f>
        <v>2347856123</v>
      </c>
      <c r="J409" s="69">
        <f>SUM(J396:J407)</f>
        <v>1133956580.4493999</v>
      </c>
      <c r="K409" s="69">
        <f>SUM(K396:K407)</f>
        <v>0</v>
      </c>
      <c r="L409" s="70">
        <f>SUM(L396:L407)</f>
        <v>3481812703.4493999</v>
      </c>
      <c r="N409" s="72" t="s">
        <v>5</v>
      </c>
      <c r="O409" s="70">
        <f>SUM(O396:O407)</f>
        <v>1811258000</v>
      </c>
      <c r="P409" s="69">
        <f>SUM(P396:P407)</f>
        <v>1136119123</v>
      </c>
      <c r="Q409" s="69">
        <f>SUM(Q396:Q407)</f>
        <v>0</v>
      </c>
      <c r="R409" s="69">
        <f>SUM(R396:R407)</f>
        <v>2947377123</v>
      </c>
      <c r="T409" s="72" t="s">
        <v>5</v>
      </c>
      <c r="U409" s="70">
        <f>SUM(U396:U407)</f>
        <v>496.12844929999994</v>
      </c>
      <c r="V409" s="69">
        <f>SUM(V396:V407)</f>
        <v>325.41754897594001</v>
      </c>
      <c r="W409" s="69">
        <f>SUM(W396:W407)</f>
        <v>0</v>
      </c>
      <c r="X409" s="69">
        <f>SUM(X396:X407)</f>
        <v>821.54599827593995</v>
      </c>
    </row>
    <row r="411" spans="2:24">
      <c r="B411" s="204" t="s">
        <v>105</v>
      </c>
      <c r="C411" s="205"/>
      <c r="D411" s="205"/>
      <c r="E411" s="205"/>
      <c r="F411" s="206"/>
      <c r="H411" s="204" t="str">
        <f>B411</f>
        <v>FY 2026-27</v>
      </c>
      <c r="I411" s="205"/>
      <c r="J411" s="205"/>
      <c r="K411" s="205"/>
      <c r="L411" s="206"/>
      <c r="N411" s="204" t="str">
        <f>H411</f>
        <v>FY 2026-27</v>
      </c>
      <c r="O411" s="205"/>
      <c r="P411" s="205"/>
      <c r="Q411" s="205"/>
      <c r="R411" s="206"/>
      <c r="T411" s="204" t="str">
        <f>N411</f>
        <v>FY 2026-27</v>
      </c>
      <c r="U411" s="205"/>
      <c r="V411" s="205"/>
      <c r="W411" s="205"/>
      <c r="X411" s="206"/>
    </row>
    <row r="412" spans="2:24">
      <c r="B412" s="207" t="s">
        <v>0</v>
      </c>
      <c r="C412" s="207" t="s">
        <v>82</v>
      </c>
      <c r="D412" s="207"/>
      <c r="E412" s="207"/>
      <c r="F412" s="207"/>
      <c r="H412" s="207" t="s">
        <v>0</v>
      </c>
      <c r="I412" s="207" t="s">
        <v>82</v>
      </c>
      <c r="J412" s="207"/>
      <c r="K412" s="207"/>
      <c r="L412" s="207"/>
      <c r="N412" s="199" t="s">
        <v>0</v>
      </c>
      <c r="O412" s="201" t="s">
        <v>82</v>
      </c>
      <c r="P412" s="202"/>
      <c r="Q412" s="202"/>
      <c r="R412" s="203"/>
      <c r="T412" s="199" t="s">
        <v>0</v>
      </c>
      <c r="U412" s="201" t="s">
        <v>82</v>
      </c>
      <c r="V412" s="202"/>
      <c r="W412" s="202"/>
      <c r="X412" s="203"/>
    </row>
    <row r="413" spans="2:24" ht="25.5">
      <c r="B413" s="207"/>
      <c r="C413" s="67" t="s">
        <v>83</v>
      </c>
      <c r="D413" s="67" t="s">
        <v>84</v>
      </c>
      <c r="E413" s="67" t="s">
        <v>85</v>
      </c>
      <c r="F413" s="67" t="s">
        <v>86</v>
      </c>
      <c r="H413" s="207"/>
      <c r="I413" s="67" t="s">
        <v>83</v>
      </c>
      <c r="J413" s="67" t="s">
        <v>84</v>
      </c>
      <c r="K413" s="67" t="s">
        <v>85</v>
      </c>
      <c r="L413" s="67" t="s">
        <v>86</v>
      </c>
      <c r="N413" s="200"/>
      <c r="O413" s="67" t="s">
        <v>83</v>
      </c>
      <c r="P413" s="67" t="s">
        <v>84</v>
      </c>
      <c r="Q413" s="67" t="s">
        <v>85</v>
      </c>
      <c r="R413" s="67" t="s">
        <v>86</v>
      </c>
      <c r="T413" s="200"/>
      <c r="U413" s="67" t="s">
        <v>83</v>
      </c>
      <c r="V413" s="67" t="s">
        <v>84</v>
      </c>
      <c r="W413" s="67" t="s">
        <v>85</v>
      </c>
      <c r="X413" s="67" t="s">
        <v>86</v>
      </c>
    </row>
    <row r="414" spans="2:24">
      <c r="B414" s="68" t="s">
        <v>87</v>
      </c>
      <c r="C414" s="69">
        <f t="shared" ref="C414:C425" si="172">F396</f>
        <v>0</v>
      </c>
      <c r="D414" s="69">
        <v>0</v>
      </c>
      <c r="E414" s="69">
        <v>0</v>
      </c>
      <c r="F414" s="69">
        <f>C414+D414-E414</f>
        <v>0</v>
      </c>
      <c r="H414" s="68" t="s">
        <v>87</v>
      </c>
      <c r="I414" s="69">
        <f t="shared" ref="I414:I425" si="173">L396</f>
        <v>2112500</v>
      </c>
      <c r="J414" s="69">
        <v>0</v>
      </c>
      <c r="K414" s="69">
        <v>0</v>
      </c>
      <c r="L414" s="69">
        <f>I414+J414-K414</f>
        <v>2112500</v>
      </c>
      <c r="N414" s="68" t="s">
        <v>87</v>
      </c>
      <c r="O414" s="69">
        <f t="shared" ref="O414:O425" si="174">R396</f>
        <v>30109524</v>
      </c>
      <c r="P414" s="69">
        <v>0</v>
      </c>
      <c r="Q414" s="69">
        <v>0</v>
      </c>
      <c r="R414" s="69">
        <f>O414+P414-Q414</f>
        <v>30109524</v>
      </c>
      <c r="T414" s="68" t="s">
        <v>87</v>
      </c>
      <c r="U414" s="69">
        <f t="shared" ref="U414:W425" si="175">(C414+I414+O414)/10^7</f>
        <v>3.2222024</v>
      </c>
      <c r="V414" s="69">
        <f t="shared" si="175"/>
        <v>0</v>
      </c>
      <c r="W414" s="69">
        <f t="shared" si="175"/>
        <v>0</v>
      </c>
      <c r="X414" s="69">
        <f>U414+V414-W414</f>
        <v>3.2222024</v>
      </c>
    </row>
    <row r="415" spans="2:24">
      <c r="B415" s="68" t="s">
        <v>40</v>
      </c>
      <c r="C415" s="69">
        <f t="shared" si="172"/>
        <v>48162000</v>
      </c>
      <c r="D415" s="69">
        <v>0</v>
      </c>
      <c r="E415" s="69">
        <v>0</v>
      </c>
      <c r="F415" s="69">
        <f t="shared" ref="F415:F425" si="176">C415+D415-E415</f>
        <v>48162000</v>
      </c>
      <c r="H415" s="68" t="s">
        <v>40</v>
      </c>
      <c r="I415" s="69">
        <f t="shared" si="173"/>
        <v>44621695</v>
      </c>
      <c r="J415" s="69">
        <v>0</v>
      </c>
      <c r="K415" s="69">
        <v>0</v>
      </c>
      <c r="L415" s="69">
        <f t="shared" ref="L415:L425" si="177">I415+J415-K415</f>
        <v>44621695</v>
      </c>
      <c r="N415" s="68" t="s">
        <v>40</v>
      </c>
      <c r="O415" s="69">
        <f t="shared" si="174"/>
        <v>138132000</v>
      </c>
      <c r="P415" s="69">
        <v>0</v>
      </c>
      <c r="Q415" s="69">
        <v>0</v>
      </c>
      <c r="R415" s="69">
        <f t="shared" ref="R415:R425" si="178">O415+P415-Q415</f>
        <v>138132000</v>
      </c>
      <c r="T415" s="68" t="s">
        <v>40</v>
      </c>
      <c r="U415" s="69">
        <f t="shared" si="175"/>
        <v>23.091569499999999</v>
      </c>
      <c r="V415" s="69">
        <f t="shared" si="175"/>
        <v>0</v>
      </c>
      <c r="W415" s="69">
        <f t="shared" si="175"/>
        <v>0</v>
      </c>
      <c r="X415" s="69">
        <f t="shared" ref="X415:X425" si="179">U415+V415-W415</f>
        <v>23.091569499999999</v>
      </c>
    </row>
    <row r="416" spans="2:24">
      <c r="B416" s="68" t="s">
        <v>88</v>
      </c>
      <c r="C416" s="69">
        <f t="shared" si="172"/>
        <v>0</v>
      </c>
      <c r="D416" s="69">
        <v>0</v>
      </c>
      <c r="E416" s="69">
        <v>0</v>
      </c>
      <c r="F416" s="69">
        <f t="shared" si="176"/>
        <v>0</v>
      </c>
      <c r="H416" s="68" t="s">
        <v>88</v>
      </c>
      <c r="I416" s="69">
        <f t="shared" si="173"/>
        <v>0</v>
      </c>
      <c r="J416" s="69">
        <v>0</v>
      </c>
      <c r="K416" s="69">
        <v>0</v>
      </c>
      <c r="L416" s="69">
        <f t="shared" si="177"/>
        <v>0</v>
      </c>
      <c r="N416" s="68" t="s">
        <v>88</v>
      </c>
      <c r="O416" s="69">
        <f t="shared" si="174"/>
        <v>0</v>
      </c>
      <c r="P416" s="69">
        <v>0</v>
      </c>
      <c r="Q416" s="69">
        <v>0</v>
      </c>
      <c r="R416" s="69">
        <f t="shared" si="178"/>
        <v>0</v>
      </c>
      <c r="T416" s="68" t="s">
        <v>88</v>
      </c>
      <c r="U416" s="69">
        <f t="shared" si="175"/>
        <v>0</v>
      </c>
      <c r="V416" s="69">
        <f t="shared" si="175"/>
        <v>0</v>
      </c>
      <c r="W416" s="69">
        <f t="shared" si="175"/>
        <v>0</v>
      </c>
      <c r="X416" s="69">
        <f t="shared" si="179"/>
        <v>0</v>
      </c>
    </row>
    <row r="417" spans="2:24">
      <c r="B417" s="68" t="s">
        <v>89</v>
      </c>
      <c r="C417" s="69">
        <f t="shared" si="172"/>
        <v>50000000</v>
      </c>
      <c r="D417" s="69">
        <v>0</v>
      </c>
      <c r="E417" s="69">
        <v>0</v>
      </c>
      <c r="F417" s="69">
        <f t="shared" si="176"/>
        <v>50000000</v>
      </c>
      <c r="H417" s="68" t="s">
        <v>89</v>
      </c>
      <c r="I417" s="69">
        <f t="shared" si="173"/>
        <v>33125000</v>
      </c>
      <c r="J417" s="69">
        <v>0</v>
      </c>
      <c r="K417" s="69">
        <v>0</v>
      </c>
      <c r="L417" s="69">
        <f t="shared" si="177"/>
        <v>33125000</v>
      </c>
      <c r="N417" s="68" t="s">
        <v>89</v>
      </c>
      <c r="O417" s="69">
        <f t="shared" si="174"/>
        <v>0</v>
      </c>
      <c r="P417" s="69">
        <v>0</v>
      </c>
      <c r="Q417" s="69">
        <v>0</v>
      </c>
      <c r="R417" s="69">
        <f t="shared" si="178"/>
        <v>0</v>
      </c>
      <c r="T417" s="68" t="s">
        <v>89</v>
      </c>
      <c r="U417" s="69">
        <f t="shared" si="175"/>
        <v>8.3125</v>
      </c>
      <c r="V417" s="69">
        <f t="shared" si="175"/>
        <v>0</v>
      </c>
      <c r="W417" s="69">
        <f t="shared" si="175"/>
        <v>0</v>
      </c>
      <c r="X417" s="69">
        <f t="shared" si="179"/>
        <v>8.3125</v>
      </c>
    </row>
    <row r="418" spans="2:24">
      <c r="B418" s="68" t="s">
        <v>39</v>
      </c>
      <c r="C418" s="69">
        <f t="shared" si="172"/>
        <v>1036143901.61</v>
      </c>
      <c r="D418" s="69">
        <v>0</v>
      </c>
      <c r="E418" s="69">
        <v>0</v>
      </c>
      <c r="F418" s="69">
        <f t="shared" si="176"/>
        <v>1036143901.61</v>
      </c>
      <c r="H418" s="68" t="s">
        <v>39</v>
      </c>
      <c r="I418" s="69">
        <f t="shared" si="173"/>
        <v>1589419006.23</v>
      </c>
      <c r="J418" s="69">
        <v>0</v>
      </c>
      <c r="K418" s="69">
        <v>0</v>
      </c>
      <c r="L418" s="69">
        <f t="shared" si="177"/>
        <v>1589419006.23</v>
      </c>
      <c r="N418" s="68" t="s">
        <v>39</v>
      </c>
      <c r="O418" s="69">
        <f t="shared" si="174"/>
        <v>1546699945</v>
      </c>
      <c r="P418" s="69">
        <v>0</v>
      </c>
      <c r="Q418" s="69">
        <v>0</v>
      </c>
      <c r="R418" s="69">
        <f t="shared" si="178"/>
        <v>1546699945</v>
      </c>
      <c r="T418" s="68" t="s">
        <v>39</v>
      </c>
      <c r="U418" s="69">
        <f t="shared" si="175"/>
        <v>417.22628528400003</v>
      </c>
      <c r="V418" s="69">
        <f t="shared" si="175"/>
        <v>0</v>
      </c>
      <c r="W418" s="69">
        <f t="shared" si="175"/>
        <v>0</v>
      </c>
      <c r="X418" s="69">
        <f t="shared" si="179"/>
        <v>417.22628528400003</v>
      </c>
    </row>
    <row r="419" spans="2:24">
      <c r="B419" s="68" t="s">
        <v>90</v>
      </c>
      <c r="C419" s="69">
        <f t="shared" si="172"/>
        <v>648373884.70000005</v>
      </c>
      <c r="D419" s="69">
        <v>0</v>
      </c>
      <c r="E419" s="69">
        <v>0</v>
      </c>
      <c r="F419" s="69">
        <f t="shared" si="176"/>
        <v>648373884.70000005</v>
      </c>
      <c r="H419" s="68" t="s">
        <v>90</v>
      </c>
      <c r="I419" s="69">
        <f t="shared" si="173"/>
        <v>1775491047.2193999</v>
      </c>
      <c r="J419" s="69">
        <v>0</v>
      </c>
      <c r="K419" s="69">
        <v>0</v>
      </c>
      <c r="L419" s="69">
        <f t="shared" si="177"/>
        <v>1775491047.2193999</v>
      </c>
      <c r="N419" s="68" t="s">
        <v>90</v>
      </c>
      <c r="O419" s="69">
        <f t="shared" si="174"/>
        <v>1217198654</v>
      </c>
      <c r="P419" s="69">
        <v>0</v>
      </c>
      <c r="Q419" s="69">
        <v>0</v>
      </c>
      <c r="R419" s="69">
        <f t="shared" si="178"/>
        <v>1217198654</v>
      </c>
      <c r="T419" s="68" t="s">
        <v>90</v>
      </c>
      <c r="U419" s="69">
        <f t="shared" si="175"/>
        <v>364.10635859194002</v>
      </c>
      <c r="V419" s="69">
        <f t="shared" si="175"/>
        <v>0</v>
      </c>
      <c r="W419" s="69">
        <f t="shared" si="175"/>
        <v>0</v>
      </c>
      <c r="X419" s="69">
        <f t="shared" si="179"/>
        <v>364.10635859194002</v>
      </c>
    </row>
    <row r="420" spans="2:24">
      <c r="B420" s="68" t="s">
        <v>41</v>
      </c>
      <c r="C420" s="69">
        <f t="shared" si="172"/>
        <v>3590370</v>
      </c>
      <c r="D420" s="69">
        <v>0</v>
      </c>
      <c r="E420" s="69">
        <v>0</v>
      </c>
      <c r="F420" s="69">
        <f t="shared" si="176"/>
        <v>3590370</v>
      </c>
      <c r="H420" s="68" t="s">
        <v>41</v>
      </c>
      <c r="I420" s="69">
        <f t="shared" si="173"/>
        <v>12704000</v>
      </c>
      <c r="J420" s="69">
        <v>0</v>
      </c>
      <c r="K420" s="69">
        <v>0</v>
      </c>
      <c r="L420" s="69">
        <f t="shared" si="177"/>
        <v>12704000</v>
      </c>
      <c r="N420" s="68" t="s">
        <v>41</v>
      </c>
      <c r="O420" s="69">
        <f t="shared" si="174"/>
        <v>6630000</v>
      </c>
      <c r="P420" s="69">
        <v>0</v>
      </c>
      <c r="Q420" s="69">
        <v>0</v>
      </c>
      <c r="R420" s="69">
        <f t="shared" si="178"/>
        <v>6630000</v>
      </c>
      <c r="T420" s="68" t="s">
        <v>41</v>
      </c>
      <c r="U420" s="69">
        <f t="shared" si="175"/>
        <v>2.2924370000000001</v>
      </c>
      <c r="V420" s="69">
        <f t="shared" si="175"/>
        <v>0</v>
      </c>
      <c r="W420" s="69">
        <f t="shared" si="175"/>
        <v>0</v>
      </c>
      <c r="X420" s="69">
        <f t="shared" si="179"/>
        <v>2.2924370000000001</v>
      </c>
    </row>
    <row r="421" spans="2:24">
      <c r="B421" s="68" t="s">
        <v>42</v>
      </c>
      <c r="C421" s="69">
        <f t="shared" si="172"/>
        <v>0</v>
      </c>
      <c r="D421" s="69">
        <v>0</v>
      </c>
      <c r="E421" s="69">
        <v>0</v>
      </c>
      <c r="F421" s="69">
        <f t="shared" si="176"/>
        <v>0</v>
      </c>
      <c r="H421" s="68" t="s">
        <v>42</v>
      </c>
      <c r="I421" s="69">
        <f t="shared" si="173"/>
        <v>1244455</v>
      </c>
      <c r="J421" s="69">
        <v>0</v>
      </c>
      <c r="K421" s="69">
        <v>0</v>
      </c>
      <c r="L421" s="69">
        <f t="shared" si="177"/>
        <v>1244455</v>
      </c>
      <c r="N421" s="68" t="s">
        <v>42</v>
      </c>
      <c r="O421" s="69">
        <f t="shared" si="174"/>
        <v>3637000</v>
      </c>
      <c r="P421" s="69">
        <v>0</v>
      </c>
      <c r="Q421" s="69">
        <v>0</v>
      </c>
      <c r="R421" s="69">
        <f t="shared" si="178"/>
        <v>3637000</v>
      </c>
      <c r="T421" s="68" t="s">
        <v>42</v>
      </c>
      <c r="U421" s="69">
        <f t="shared" si="175"/>
        <v>0.48814550000000001</v>
      </c>
      <c r="V421" s="69">
        <f t="shared" si="175"/>
        <v>0</v>
      </c>
      <c r="W421" s="69">
        <f t="shared" si="175"/>
        <v>0</v>
      </c>
      <c r="X421" s="69">
        <f t="shared" si="179"/>
        <v>0.48814550000000001</v>
      </c>
    </row>
    <row r="422" spans="2:24">
      <c r="B422" s="68" t="s">
        <v>91</v>
      </c>
      <c r="C422" s="69">
        <f t="shared" si="172"/>
        <v>0</v>
      </c>
      <c r="D422" s="69">
        <v>0</v>
      </c>
      <c r="E422" s="69">
        <v>0</v>
      </c>
      <c r="F422" s="69">
        <f t="shared" si="176"/>
        <v>0</v>
      </c>
      <c r="H422" s="68" t="s">
        <v>91</v>
      </c>
      <c r="I422" s="69">
        <f t="shared" si="173"/>
        <v>15595000</v>
      </c>
      <c r="J422" s="69">
        <v>0</v>
      </c>
      <c r="K422" s="69">
        <v>0</v>
      </c>
      <c r="L422" s="69">
        <f t="shared" si="177"/>
        <v>15595000</v>
      </c>
      <c r="N422" s="68" t="s">
        <v>91</v>
      </c>
      <c r="O422" s="69">
        <f>R404</f>
        <v>2510000</v>
      </c>
      <c r="P422" s="69">
        <v>0</v>
      </c>
      <c r="Q422" s="69">
        <v>0</v>
      </c>
      <c r="R422" s="69">
        <f t="shared" si="178"/>
        <v>2510000</v>
      </c>
      <c r="T422" s="68" t="s">
        <v>91</v>
      </c>
      <c r="U422" s="69">
        <f t="shared" si="175"/>
        <v>1.8105</v>
      </c>
      <c r="V422" s="69">
        <f t="shared" si="175"/>
        <v>0</v>
      </c>
      <c r="W422" s="69">
        <f t="shared" si="175"/>
        <v>0</v>
      </c>
      <c r="X422" s="69">
        <f t="shared" si="179"/>
        <v>1.8105</v>
      </c>
    </row>
    <row r="423" spans="2:24" ht="25.5">
      <c r="B423" s="71" t="s">
        <v>92</v>
      </c>
      <c r="C423" s="69">
        <f t="shared" si="172"/>
        <v>0</v>
      </c>
      <c r="D423" s="69">
        <v>0</v>
      </c>
      <c r="E423" s="69">
        <v>0</v>
      </c>
      <c r="F423" s="69">
        <f t="shared" si="176"/>
        <v>0</v>
      </c>
      <c r="H423" s="71" t="s">
        <v>92</v>
      </c>
      <c r="I423" s="69">
        <f t="shared" si="173"/>
        <v>0</v>
      </c>
      <c r="J423" s="69">
        <v>0</v>
      </c>
      <c r="K423" s="69">
        <v>0</v>
      </c>
      <c r="L423" s="69">
        <f t="shared" si="177"/>
        <v>0</v>
      </c>
      <c r="N423" s="71" t="s">
        <v>92</v>
      </c>
      <c r="O423" s="69">
        <f t="shared" si="174"/>
        <v>0</v>
      </c>
      <c r="P423" s="69">
        <v>0</v>
      </c>
      <c r="Q423" s="69">
        <v>0</v>
      </c>
      <c r="R423" s="69">
        <f t="shared" si="178"/>
        <v>0</v>
      </c>
      <c r="T423" s="71" t="s">
        <v>92</v>
      </c>
      <c r="U423" s="69">
        <f t="shared" si="175"/>
        <v>0</v>
      </c>
      <c r="V423" s="69">
        <f t="shared" si="175"/>
        <v>0</v>
      </c>
      <c r="W423" s="69">
        <f t="shared" si="175"/>
        <v>0</v>
      </c>
      <c r="X423" s="69">
        <f t="shared" si="179"/>
        <v>0</v>
      </c>
    </row>
    <row r="424" spans="2:24">
      <c r="B424" s="68" t="s">
        <v>93</v>
      </c>
      <c r="C424" s="69">
        <f t="shared" si="172"/>
        <v>0</v>
      </c>
      <c r="D424" s="69">
        <v>0</v>
      </c>
      <c r="E424" s="69">
        <v>0</v>
      </c>
      <c r="F424" s="69">
        <f t="shared" si="176"/>
        <v>0</v>
      </c>
      <c r="H424" s="68" t="s">
        <v>93</v>
      </c>
      <c r="I424" s="69">
        <f t="shared" si="173"/>
        <v>7500000</v>
      </c>
      <c r="J424" s="69">
        <v>0</v>
      </c>
      <c r="K424" s="69">
        <v>0</v>
      </c>
      <c r="L424" s="69">
        <f t="shared" si="177"/>
        <v>7500000</v>
      </c>
      <c r="N424" s="68" t="s">
        <v>93</v>
      </c>
      <c r="O424" s="69">
        <f t="shared" si="174"/>
        <v>2460000</v>
      </c>
      <c r="P424" s="69">
        <v>0</v>
      </c>
      <c r="Q424" s="69">
        <v>0</v>
      </c>
      <c r="R424" s="69">
        <f t="shared" si="178"/>
        <v>2460000</v>
      </c>
      <c r="T424" s="68" t="s">
        <v>93</v>
      </c>
      <c r="U424" s="69">
        <f t="shared" si="175"/>
        <v>0.996</v>
      </c>
      <c r="V424" s="69">
        <f t="shared" si="175"/>
        <v>0</v>
      </c>
      <c r="W424" s="69">
        <f t="shared" si="175"/>
        <v>0</v>
      </c>
      <c r="X424" s="69">
        <f t="shared" si="179"/>
        <v>0.996</v>
      </c>
    </row>
    <row r="425" spans="2:24">
      <c r="B425" s="68" t="s">
        <v>94</v>
      </c>
      <c r="C425" s="69">
        <f t="shared" si="172"/>
        <v>0</v>
      </c>
      <c r="D425" s="69">
        <v>0</v>
      </c>
      <c r="E425" s="69">
        <v>0</v>
      </c>
      <c r="F425" s="69">
        <f t="shared" si="176"/>
        <v>0</v>
      </c>
      <c r="H425" s="68" t="s">
        <v>94</v>
      </c>
      <c r="I425" s="69">
        <f t="shared" si="173"/>
        <v>0</v>
      </c>
      <c r="J425" s="69">
        <v>0</v>
      </c>
      <c r="K425" s="69">
        <v>0</v>
      </c>
      <c r="L425" s="69">
        <f t="shared" si="177"/>
        <v>0</v>
      </c>
      <c r="N425" s="68" t="s">
        <v>94</v>
      </c>
      <c r="O425" s="69">
        <f t="shared" si="174"/>
        <v>0</v>
      </c>
      <c r="P425" s="69">
        <v>0</v>
      </c>
      <c r="Q425" s="69">
        <v>0</v>
      </c>
      <c r="R425" s="69">
        <f t="shared" si="178"/>
        <v>0</v>
      </c>
      <c r="T425" s="68" t="s">
        <v>94</v>
      </c>
      <c r="U425" s="69">
        <f t="shared" si="175"/>
        <v>0</v>
      </c>
      <c r="V425" s="69">
        <f t="shared" si="175"/>
        <v>0</v>
      </c>
      <c r="W425" s="69">
        <f t="shared" si="175"/>
        <v>0</v>
      </c>
      <c r="X425" s="69">
        <f t="shared" si="179"/>
        <v>0</v>
      </c>
    </row>
    <row r="426" spans="2:24">
      <c r="B426" s="68"/>
      <c r="C426" s="69"/>
      <c r="D426" s="69"/>
      <c r="E426" s="69"/>
      <c r="F426" s="69"/>
      <c r="H426" s="68"/>
      <c r="I426" s="69"/>
      <c r="J426" s="69"/>
      <c r="K426" s="69"/>
      <c r="L426" s="69"/>
      <c r="N426" s="68"/>
      <c r="O426" s="69"/>
      <c r="P426" s="69"/>
      <c r="Q426" s="69"/>
      <c r="R426" s="69"/>
      <c r="T426" s="68"/>
      <c r="U426" s="70"/>
      <c r="V426" s="69"/>
      <c r="W426" s="69"/>
      <c r="X426" s="69"/>
    </row>
    <row r="427" spans="2:24">
      <c r="B427" s="72" t="s">
        <v>5</v>
      </c>
      <c r="C427" s="70">
        <f>SUM(C414:C425)</f>
        <v>1786270156.3100002</v>
      </c>
      <c r="D427" s="69">
        <f>SUM(D414:D425)</f>
        <v>0</v>
      </c>
      <c r="E427" s="69">
        <f>SUM(E414:E425)</f>
        <v>0</v>
      </c>
      <c r="F427" s="69">
        <f>SUM(F414:F425)</f>
        <v>1786270156.3100002</v>
      </c>
      <c r="H427" s="72" t="s">
        <v>5</v>
      </c>
      <c r="I427" s="70">
        <f>SUM(I414:I425)</f>
        <v>3481812703.4493999</v>
      </c>
      <c r="J427" s="69">
        <f>SUM(J414:J425)</f>
        <v>0</v>
      </c>
      <c r="K427" s="69">
        <f>SUM(K414:K425)</f>
        <v>0</v>
      </c>
      <c r="L427" s="69">
        <f>SUM(L414:L425)</f>
        <v>3481812703.4493999</v>
      </c>
      <c r="N427" s="72" t="s">
        <v>5</v>
      </c>
      <c r="O427" s="70">
        <f>SUM(O414:O425)</f>
        <v>2947377123</v>
      </c>
      <c r="P427" s="69">
        <f>SUM(P414:P425)</f>
        <v>0</v>
      </c>
      <c r="Q427" s="69">
        <f>SUM(Q414:Q425)</f>
        <v>0</v>
      </c>
      <c r="R427" s="69">
        <f>SUM(R414:R425)</f>
        <v>2947377123</v>
      </c>
      <c r="T427" s="72" t="s">
        <v>5</v>
      </c>
      <c r="U427" s="70">
        <f>SUM(U414:U425)</f>
        <v>821.54599827594006</v>
      </c>
      <c r="V427" s="69">
        <f>SUM(V414:V425)</f>
        <v>0</v>
      </c>
      <c r="W427" s="69">
        <f>SUM(W414:W425)</f>
        <v>0</v>
      </c>
      <c r="X427" s="69">
        <f>SUM(X414:X425)</f>
        <v>821.54599827594006</v>
      </c>
    </row>
    <row r="431" spans="2:24">
      <c r="C431" s="73"/>
    </row>
    <row r="432" spans="2:24">
      <c r="C432" s="76"/>
    </row>
    <row r="433" spans="3:3">
      <c r="C433" s="73"/>
    </row>
    <row r="434" spans="3:3">
      <c r="C434" s="73"/>
    </row>
  </sheetData>
  <mergeCells count="288">
    <mergeCell ref="A1:F1"/>
    <mergeCell ref="G1:L1"/>
    <mergeCell ref="M1:R1"/>
    <mergeCell ref="S1:X1"/>
    <mergeCell ref="T412:T413"/>
    <mergeCell ref="U412:X412"/>
    <mergeCell ref="B412:B413"/>
    <mergeCell ref="C412:F412"/>
    <mergeCell ref="H412:H413"/>
    <mergeCell ref="I412:L412"/>
    <mergeCell ref="N412:N413"/>
    <mergeCell ref="O412:R412"/>
    <mergeCell ref="T394:T395"/>
    <mergeCell ref="U394:X394"/>
    <mergeCell ref="B411:F411"/>
    <mergeCell ref="H411:L411"/>
    <mergeCell ref="N411:R411"/>
    <mergeCell ref="T411:X411"/>
    <mergeCell ref="B394:B395"/>
    <mergeCell ref="C394:F394"/>
    <mergeCell ref="H394:H395"/>
    <mergeCell ref="I394:L394"/>
    <mergeCell ref="N394:N395"/>
    <mergeCell ref="O394:R394"/>
    <mergeCell ref="T374:T375"/>
    <mergeCell ref="U374:X374"/>
    <mergeCell ref="B393:F393"/>
    <mergeCell ref="H393:L393"/>
    <mergeCell ref="N393:R393"/>
    <mergeCell ref="T393:X393"/>
    <mergeCell ref="B374:B375"/>
    <mergeCell ref="C374:F374"/>
    <mergeCell ref="H374:H375"/>
    <mergeCell ref="I374:L374"/>
    <mergeCell ref="N374:N375"/>
    <mergeCell ref="O374:R374"/>
    <mergeCell ref="T356:T357"/>
    <mergeCell ref="U356:X356"/>
    <mergeCell ref="B373:F373"/>
    <mergeCell ref="H373:L373"/>
    <mergeCell ref="N373:R373"/>
    <mergeCell ref="T373:X373"/>
    <mergeCell ref="B356:B357"/>
    <mergeCell ref="C356:F356"/>
    <mergeCell ref="H356:H357"/>
    <mergeCell ref="I356:L356"/>
    <mergeCell ref="N356:N357"/>
    <mergeCell ref="O356:R356"/>
    <mergeCell ref="T338:T339"/>
    <mergeCell ref="U338:X338"/>
    <mergeCell ref="B355:F355"/>
    <mergeCell ref="H355:L355"/>
    <mergeCell ref="N355:R355"/>
    <mergeCell ref="T355:X355"/>
    <mergeCell ref="B338:B339"/>
    <mergeCell ref="C338:F338"/>
    <mergeCell ref="H338:H339"/>
    <mergeCell ref="I338:L338"/>
    <mergeCell ref="N338:N339"/>
    <mergeCell ref="O338:R338"/>
    <mergeCell ref="T318:T319"/>
    <mergeCell ref="U318:X318"/>
    <mergeCell ref="B337:F337"/>
    <mergeCell ref="H337:L337"/>
    <mergeCell ref="N337:R337"/>
    <mergeCell ref="T337:X337"/>
    <mergeCell ref="B318:B319"/>
    <mergeCell ref="C318:F318"/>
    <mergeCell ref="H318:H319"/>
    <mergeCell ref="I318:L318"/>
    <mergeCell ref="N318:N319"/>
    <mergeCell ref="O318:R318"/>
    <mergeCell ref="T300:T301"/>
    <mergeCell ref="U300:X300"/>
    <mergeCell ref="B317:F317"/>
    <mergeCell ref="H317:L317"/>
    <mergeCell ref="N317:R317"/>
    <mergeCell ref="T317:X317"/>
    <mergeCell ref="B300:B301"/>
    <mergeCell ref="C300:F300"/>
    <mergeCell ref="H300:H301"/>
    <mergeCell ref="I300:L300"/>
    <mergeCell ref="N300:N301"/>
    <mergeCell ref="O300:R300"/>
    <mergeCell ref="T282:T283"/>
    <mergeCell ref="U282:X282"/>
    <mergeCell ref="B299:F299"/>
    <mergeCell ref="H299:L299"/>
    <mergeCell ref="N299:R299"/>
    <mergeCell ref="T299:X299"/>
    <mergeCell ref="B282:B283"/>
    <mergeCell ref="C282:F282"/>
    <mergeCell ref="H282:H283"/>
    <mergeCell ref="I282:L282"/>
    <mergeCell ref="N282:N283"/>
    <mergeCell ref="O282:R282"/>
    <mergeCell ref="T262:T263"/>
    <mergeCell ref="U262:X262"/>
    <mergeCell ref="B281:F281"/>
    <mergeCell ref="H281:L281"/>
    <mergeCell ref="N281:R281"/>
    <mergeCell ref="T281:X281"/>
    <mergeCell ref="B262:B263"/>
    <mergeCell ref="C262:F262"/>
    <mergeCell ref="H262:H263"/>
    <mergeCell ref="I262:L262"/>
    <mergeCell ref="N262:N263"/>
    <mergeCell ref="O262:R262"/>
    <mergeCell ref="T244:T245"/>
    <mergeCell ref="U244:X244"/>
    <mergeCell ref="B261:F261"/>
    <mergeCell ref="H261:L261"/>
    <mergeCell ref="N261:R261"/>
    <mergeCell ref="T261:X261"/>
    <mergeCell ref="B244:B245"/>
    <mergeCell ref="C244:F244"/>
    <mergeCell ref="H244:H245"/>
    <mergeCell ref="I244:L244"/>
    <mergeCell ref="N244:N245"/>
    <mergeCell ref="O244:R244"/>
    <mergeCell ref="T226:T227"/>
    <mergeCell ref="U226:X226"/>
    <mergeCell ref="B243:F243"/>
    <mergeCell ref="H243:L243"/>
    <mergeCell ref="N243:R243"/>
    <mergeCell ref="T243:X243"/>
    <mergeCell ref="B226:B227"/>
    <mergeCell ref="C226:F226"/>
    <mergeCell ref="H226:H227"/>
    <mergeCell ref="I226:L226"/>
    <mergeCell ref="N226:N227"/>
    <mergeCell ref="O226:R226"/>
    <mergeCell ref="T206:T207"/>
    <mergeCell ref="U206:X206"/>
    <mergeCell ref="B225:F225"/>
    <mergeCell ref="H225:L225"/>
    <mergeCell ref="N225:R225"/>
    <mergeCell ref="T225:X225"/>
    <mergeCell ref="B206:B207"/>
    <mergeCell ref="C206:F206"/>
    <mergeCell ref="H206:H207"/>
    <mergeCell ref="I206:L206"/>
    <mergeCell ref="N206:N207"/>
    <mergeCell ref="O206:R206"/>
    <mergeCell ref="T188:T189"/>
    <mergeCell ref="U188:X188"/>
    <mergeCell ref="B205:F205"/>
    <mergeCell ref="H205:L205"/>
    <mergeCell ref="N205:R205"/>
    <mergeCell ref="T205:X205"/>
    <mergeCell ref="B188:B189"/>
    <mergeCell ref="C188:F188"/>
    <mergeCell ref="H188:H189"/>
    <mergeCell ref="I188:L188"/>
    <mergeCell ref="N188:N189"/>
    <mergeCell ref="O188:R188"/>
    <mergeCell ref="T170:T171"/>
    <mergeCell ref="U170:X170"/>
    <mergeCell ref="B187:F187"/>
    <mergeCell ref="H187:L187"/>
    <mergeCell ref="N187:R187"/>
    <mergeCell ref="T187:X187"/>
    <mergeCell ref="B170:B171"/>
    <mergeCell ref="C170:F170"/>
    <mergeCell ref="H170:H171"/>
    <mergeCell ref="I170:L170"/>
    <mergeCell ref="N170:N171"/>
    <mergeCell ref="O170:R170"/>
    <mergeCell ref="T150:T151"/>
    <mergeCell ref="U150:X150"/>
    <mergeCell ref="B169:F169"/>
    <mergeCell ref="H169:L169"/>
    <mergeCell ref="N169:R169"/>
    <mergeCell ref="T169:X169"/>
    <mergeCell ref="B150:B151"/>
    <mergeCell ref="C150:F150"/>
    <mergeCell ref="H150:H151"/>
    <mergeCell ref="I150:L150"/>
    <mergeCell ref="N150:N151"/>
    <mergeCell ref="O150:R150"/>
    <mergeCell ref="T132:T133"/>
    <mergeCell ref="U132:X132"/>
    <mergeCell ref="B149:F149"/>
    <mergeCell ref="H149:L149"/>
    <mergeCell ref="N149:R149"/>
    <mergeCell ref="T149:X149"/>
    <mergeCell ref="B132:B133"/>
    <mergeCell ref="C132:F132"/>
    <mergeCell ref="H132:H133"/>
    <mergeCell ref="I132:L132"/>
    <mergeCell ref="N132:N133"/>
    <mergeCell ref="O132:R132"/>
    <mergeCell ref="T114:T115"/>
    <mergeCell ref="U114:X114"/>
    <mergeCell ref="B131:F131"/>
    <mergeCell ref="H131:L131"/>
    <mergeCell ref="N131:R131"/>
    <mergeCell ref="T131:X131"/>
    <mergeCell ref="B114:B115"/>
    <mergeCell ref="C114:F114"/>
    <mergeCell ref="H114:H115"/>
    <mergeCell ref="I114:L114"/>
    <mergeCell ref="N114:N115"/>
    <mergeCell ref="O114:R114"/>
    <mergeCell ref="T95:T96"/>
    <mergeCell ref="U95:X95"/>
    <mergeCell ref="B113:F113"/>
    <mergeCell ref="H113:L113"/>
    <mergeCell ref="N113:R113"/>
    <mergeCell ref="T113:X113"/>
    <mergeCell ref="B95:B96"/>
    <mergeCell ref="C95:F95"/>
    <mergeCell ref="H95:H96"/>
    <mergeCell ref="I95:L95"/>
    <mergeCell ref="N95:N96"/>
    <mergeCell ref="O95:R95"/>
    <mergeCell ref="T77:T78"/>
    <mergeCell ref="U77:X77"/>
    <mergeCell ref="B94:F94"/>
    <mergeCell ref="H94:L94"/>
    <mergeCell ref="N94:R94"/>
    <mergeCell ref="T94:X94"/>
    <mergeCell ref="B77:B78"/>
    <mergeCell ref="C77:F77"/>
    <mergeCell ref="H77:H78"/>
    <mergeCell ref="I77:L77"/>
    <mergeCell ref="N77:N78"/>
    <mergeCell ref="O77:R77"/>
    <mergeCell ref="T59:T60"/>
    <mergeCell ref="U59:X59"/>
    <mergeCell ref="B76:F76"/>
    <mergeCell ref="H76:L76"/>
    <mergeCell ref="N76:R76"/>
    <mergeCell ref="T76:X76"/>
    <mergeCell ref="B59:B60"/>
    <mergeCell ref="C59:F59"/>
    <mergeCell ref="H59:H60"/>
    <mergeCell ref="I59:L59"/>
    <mergeCell ref="N59:N60"/>
    <mergeCell ref="O59:R59"/>
    <mergeCell ref="T42:T43"/>
    <mergeCell ref="U42:X42"/>
    <mergeCell ref="B58:F58"/>
    <mergeCell ref="H58:L58"/>
    <mergeCell ref="N58:R58"/>
    <mergeCell ref="T58:X58"/>
    <mergeCell ref="B42:B43"/>
    <mergeCell ref="C42:F42"/>
    <mergeCell ref="H42:H43"/>
    <mergeCell ref="I42:L42"/>
    <mergeCell ref="N42:N43"/>
    <mergeCell ref="O42:R42"/>
    <mergeCell ref="T24:T25"/>
    <mergeCell ref="U24:X24"/>
    <mergeCell ref="B41:F41"/>
    <mergeCell ref="H41:L41"/>
    <mergeCell ref="N41:R41"/>
    <mergeCell ref="T41:X41"/>
    <mergeCell ref="B24:B25"/>
    <mergeCell ref="C24:F24"/>
    <mergeCell ref="H24:H25"/>
    <mergeCell ref="I24:L24"/>
    <mergeCell ref="N24:N25"/>
    <mergeCell ref="O24:R24"/>
    <mergeCell ref="B23:F23"/>
    <mergeCell ref="H23:L23"/>
    <mergeCell ref="N23:R23"/>
    <mergeCell ref="T23:X23"/>
    <mergeCell ref="B5:F5"/>
    <mergeCell ref="H5:L5"/>
    <mergeCell ref="N5:R5"/>
    <mergeCell ref="T5:X5"/>
    <mergeCell ref="B6:B7"/>
    <mergeCell ref="C6:F6"/>
    <mergeCell ref="H6:H7"/>
    <mergeCell ref="I6:L6"/>
    <mergeCell ref="N6:N7"/>
    <mergeCell ref="O6:R6"/>
    <mergeCell ref="B2:F2"/>
    <mergeCell ref="H2:L2"/>
    <mergeCell ref="N2:R2"/>
    <mergeCell ref="T2:X2"/>
    <mergeCell ref="B3:F3"/>
    <mergeCell ref="H3:L3"/>
    <mergeCell ref="N3:R3"/>
    <mergeCell ref="T3:X3"/>
    <mergeCell ref="T6:T7"/>
    <mergeCell ref="U6:X6"/>
  </mergeCells>
  <pageMargins left="0.25" right="0.25" top="0.66302083333333328" bottom="0.75" header="0.3" footer="0.3"/>
  <pageSetup paperSize="9" scale="95" fitToWidth="0" fitToHeight="0" orientation="portrait" r:id="rId1"/>
  <headerFooter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2:GX184"/>
  <sheetViews>
    <sheetView view="pageLayout" topLeftCell="GH1" workbookViewId="0">
      <selection activeCell="GN1" sqref="GN1:GV172"/>
    </sheetView>
  </sheetViews>
  <sheetFormatPr defaultColWidth="9.28515625" defaultRowHeight="12.75"/>
  <cols>
    <col min="1" max="1" width="5.42578125" style="80" customWidth="1"/>
    <col min="2" max="2" width="5.7109375" style="80" bestFit="1" customWidth="1"/>
    <col min="3" max="3" width="11.5703125" style="80" customWidth="1"/>
    <col min="4" max="4" width="12.42578125" style="80" customWidth="1"/>
    <col min="5" max="5" width="9.28515625" style="80" customWidth="1"/>
    <col min="6" max="6" width="15.42578125" style="80" customWidth="1"/>
    <col min="7" max="7" width="7.28515625" style="80" customWidth="1"/>
    <col min="8" max="8" width="14.7109375" style="81" customWidth="1"/>
    <col min="9" max="9" width="5.5703125" style="80" bestFit="1" customWidth="1"/>
    <col min="10" max="10" width="5.85546875" style="80" customWidth="1"/>
    <col min="11" max="11" width="5.7109375" style="80" bestFit="1" customWidth="1"/>
    <col min="12" max="12" width="9.28515625" style="80" customWidth="1"/>
    <col min="13" max="13" width="14.42578125" style="80" customWidth="1"/>
    <col min="14" max="14" width="9.28515625" style="80"/>
    <col min="15" max="15" width="15.42578125" style="80" customWidth="1"/>
    <col min="16" max="16" width="6.5703125" style="80" customWidth="1"/>
    <col min="17" max="17" width="15.140625" style="81" customWidth="1"/>
    <col min="18" max="18" width="7.140625" style="80" bestFit="1" customWidth="1"/>
    <col min="19" max="19" width="4.5703125" style="80" customWidth="1"/>
    <col min="20" max="20" width="6.140625" style="80" customWidth="1"/>
    <col min="21" max="21" width="9.28515625" style="80" customWidth="1"/>
    <col min="22" max="22" width="14.7109375" style="80" customWidth="1"/>
    <col min="23" max="23" width="9.5703125" style="80" customWidth="1"/>
    <col min="24" max="24" width="13.7109375" style="80" customWidth="1"/>
    <col min="25" max="25" width="7.42578125" style="80" customWidth="1"/>
    <col min="26" max="26" width="16" style="81" customWidth="1"/>
    <col min="27" max="27" width="7" style="80" customWidth="1"/>
    <col min="28" max="28" width="6" style="80" customWidth="1"/>
    <col min="29" max="29" width="13.28515625" style="80" customWidth="1"/>
    <col min="30" max="30" width="15.42578125" style="80" customWidth="1"/>
    <col min="31" max="31" width="9.28515625" style="80"/>
    <col min="32" max="32" width="12" style="80" customWidth="1"/>
    <col min="33" max="33" width="8.7109375" style="80" customWidth="1"/>
    <col min="34" max="34" width="15.28515625" style="81" customWidth="1"/>
    <col min="35" max="35" width="8.5703125" style="80" customWidth="1"/>
    <col min="36" max="36" width="6.42578125" style="80" customWidth="1"/>
    <col min="37" max="37" width="11.140625" style="80" customWidth="1"/>
    <col min="38" max="39" width="12.7109375" style="80" customWidth="1"/>
    <col min="40" max="40" width="18.7109375" style="80" customWidth="1"/>
    <col min="41" max="41" width="7.5703125" style="80" customWidth="1"/>
    <col min="42" max="42" width="13.5703125" style="81" customWidth="1"/>
    <col min="43" max="43" width="8.140625" style="80" customWidth="1"/>
    <col min="44" max="44" width="6" style="80" customWidth="1"/>
    <col min="45" max="46" width="9.28515625" style="80"/>
    <col min="47" max="47" width="12.85546875" style="80" customWidth="1"/>
    <col min="48" max="48" width="22.42578125" style="80" customWidth="1"/>
    <col min="49" max="49" width="7.7109375" style="80" customWidth="1"/>
    <col min="50" max="50" width="15.7109375" style="81" customWidth="1"/>
    <col min="51" max="51" width="5.42578125" style="80" bestFit="1" customWidth="1"/>
    <col min="52" max="52" width="4.5703125" style="80" customWidth="1"/>
    <col min="53" max="53" width="6.7109375" style="80" customWidth="1"/>
    <col min="54" max="55" width="9.28515625" style="80"/>
    <col min="56" max="56" width="13.42578125" style="80" customWidth="1"/>
    <col min="57" max="57" width="19.42578125" style="80" customWidth="1"/>
    <col min="58" max="58" width="7" style="80" customWidth="1"/>
    <col min="59" max="59" width="13.42578125" style="81" customWidth="1"/>
    <col min="60" max="60" width="5.42578125" style="80" bestFit="1" customWidth="1"/>
    <col min="61" max="61" width="4.28515625" style="80" customWidth="1"/>
    <col min="62" max="62" width="6.5703125" style="80" customWidth="1"/>
    <col min="63" max="63" width="10.42578125" style="80" customWidth="1"/>
    <col min="64" max="64" width="12.85546875" style="80" customWidth="1"/>
    <col min="65" max="65" width="12.5703125" style="80" customWidth="1"/>
    <col min="66" max="66" width="15.42578125" style="80" customWidth="1"/>
    <col min="67" max="67" width="6.140625" style="80" customWidth="1"/>
    <col min="68" max="68" width="13.5703125" style="81" customWidth="1"/>
    <col min="69" max="69" width="7.28515625" style="80" customWidth="1"/>
    <col min="70" max="70" width="5" style="80" customWidth="1"/>
    <col min="71" max="71" width="6.140625" style="80" customWidth="1"/>
    <col min="72" max="72" width="11.140625" style="80" customWidth="1"/>
    <col min="73" max="73" width="9.28515625" style="80"/>
    <col min="74" max="74" width="12.7109375" style="80" customWidth="1"/>
    <col min="75" max="75" width="19.5703125" style="80" customWidth="1"/>
    <col min="76" max="76" width="6.85546875" style="80" customWidth="1"/>
    <col min="77" max="77" width="12.42578125" style="81" customWidth="1"/>
    <col min="78" max="78" width="5.42578125" style="80" bestFit="1" customWidth="1"/>
    <col min="79" max="79" width="4.28515625" style="80" customWidth="1"/>
    <col min="80" max="80" width="5.42578125" style="80" customWidth="1"/>
    <col min="81" max="81" width="12.28515625" style="80" customWidth="1"/>
    <col min="82" max="82" width="11.28515625" style="80" customWidth="1"/>
    <col min="83" max="83" width="12.42578125" style="80" customWidth="1"/>
    <col min="84" max="84" width="16.140625" style="80" customWidth="1"/>
    <col min="85" max="85" width="6.140625" style="80" customWidth="1"/>
    <col min="86" max="86" width="13" style="81" customWidth="1"/>
    <col min="87" max="87" width="8.140625" style="80" customWidth="1"/>
    <col min="88" max="88" width="4" style="80" customWidth="1"/>
    <col min="89" max="89" width="6.140625" style="80" customWidth="1"/>
    <col min="90" max="90" width="9.28515625" style="80"/>
    <col min="91" max="91" width="12.140625" style="80" customWidth="1"/>
    <col min="92" max="92" width="12.85546875" style="80" customWidth="1"/>
    <col min="93" max="93" width="14.7109375" style="80" customWidth="1"/>
    <col min="94" max="94" width="8" style="80" customWidth="1"/>
    <col min="95" max="95" width="13.85546875" style="81" customWidth="1"/>
    <col min="96" max="96" width="7.7109375" style="80" customWidth="1"/>
    <col min="97" max="97" width="5" style="80" customWidth="1"/>
    <col min="98" max="98" width="5.7109375" style="80" customWidth="1"/>
    <col min="99" max="99" width="17.85546875" style="80" customWidth="1"/>
    <col min="100" max="100" width="11.28515625" style="80" customWidth="1"/>
    <col min="101" max="101" width="9.28515625" style="80"/>
    <col min="102" max="102" width="14.140625" style="80" customWidth="1"/>
    <col min="103" max="103" width="6.42578125" style="80" customWidth="1"/>
    <col min="104" max="104" width="12" style="81" customWidth="1"/>
    <col min="105" max="105" width="7.42578125" style="80" customWidth="1"/>
    <col min="106" max="106" width="4" style="80" customWidth="1"/>
    <col min="107" max="107" width="5.140625" style="80" customWidth="1"/>
    <col min="108" max="108" width="16" style="80" customWidth="1"/>
    <col min="109" max="109" width="14" style="80" customWidth="1"/>
    <col min="110" max="110" width="9.28515625" style="80"/>
    <col min="111" max="111" width="12.140625" style="80" customWidth="1"/>
    <col min="112" max="112" width="7" style="80" customWidth="1"/>
    <col min="113" max="113" width="14.42578125" style="81" customWidth="1"/>
    <col min="114" max="114" width="7.140625" style="80" customWidth="1"/>
    <col min="115" max="115" width="4.28515625" style="80" customWidth="1"/>
    <col min="116" max="116" width="5.7109375" style="80" customWidth="1"/>
    <col min="117" max="117" width="19" style="80" customWidth="1"/>
    <col min="118" max="118" width="12.42578125" style="80" customWidth="1"/>
    <col min="119" max="119" width="9.28515625" style="80"/>
    <col min="120" max="120" width="13" style="80" customWidth="1"/>
    <col min="121" max="121" width="6.5703125" style="80" customWidth="1"/>
    <col min="122" max="122" width="12.85546875" style="81" customWidth="1"/>
    <col min="123" max="123" width="7.5703125" style="80" customWidth="1"/>
    <col min="124" max="124" width="3.42578125" style="80" customWidth="1"/>
    <col min="125" max="125" width="5.85546875" style="80" customWidth="1"/>
    <col min="126" max="126" width="18.5703125" style="80" customWidth="1"/>
    <col min="127" max="127" width="11.140625" style="80" customWidth="1"/>
    <col min="128" max="128" width="9.28515625" style="80"/>
    <col min="129" max="129" width="15" style="80" customWidth="1"/>
    <col min="130" max="130" width="6.42578125" style="80" customWidth="1"/>
    <col min="131" max="131" width="13.140625" style="81" customWidth="1"/>
    <col min="132" max="132" width="5.85546875" style="80" customWidth="1"/>
    <col min="133" max="133" width="4" style="80" customWidth="1"/>
    <col min="134" max="134" width="5.28515625" style="80" customWidth="1"/>
    <col min="135" max="135" width="17.140625" style="80" customWidth="1"/>
    <col min="136" max="136" width="12.85546875" style="80" customWidth="1"/>
    <col min="137" max="137" width="9.28515625" style="80"/>
    <col min="138" max="138" width="14.7109375" style="80" customWidth="1"/>
    <col min="139" max="139" width="6.42578125" style="80" customWidth="1"/>
    <col min="140" max="140" width="12.85546875" style="81" customWidth="1"/>
    <col min="141" max="141" width="7.7109375" style="80" customWidth="1"/>
    <col min="142" max="142" width="3.28515625" style="80" customWidth="1"/>
    <col min="143" max="143" width="4.85546875" style="80" customWidth="1"/>
    <col min="144" max="144" width="18.140625" style="80" customWidth="1"/>
    <col min="145" max="145" width="14.28515625" style="80" customWidth="1"/>
    <col min="146" max="146" width="9.28515625" style="80"/>
    <col min="147" max="147" width="12.42578125" style="80" customWidth="1"/>
    <col min="148" max="148" width="6.5703125" style="80" customWidth="1"/>
    <col min="149" max="149" width="14.140625" style="81" customWidth="1"/>
    <col min="150" max="150" width="7.140625" style="80" bestFit="1" customWidth="1"/>
    <col min="151" max="151" width="2.7109375" style="80" customWidth="1"/>
    <col min="152" max="152" width="5.28515625" style="80" customWidth="1"/>
    <col min="153" max="153" width="19.42578125" style="80" customWidth="1"/>
    <col min="154" max="154" width="11.5703125" style="80" bestFit="1" customWidth="1"/>
    <col min="155" max="155" width="9.28515625" style="80"/>
    <col min="156" max="156" width="13.28515625" style="80" customWidth="1"/>
    <col min="157" max="157" width="7.140625" style="80" customWidth="1"/>
    <col min="158" max="158" width="13.140625" style="81" bestFit="1" customWidth="1"/>
    <col min="159" max="159" width="7.140625" style="80" bestFit="1" customWidth="1"/>
    <col min="160" max="160" width="3.5703125" style="80" customWidth="1"/>
    <col min="161" max="161" width="5.5703125" style="80" customWidth="1"/>
    <col min="162" max="162" width="17.42578125" style="80" customWidth="1"/>
    <col min="163" max="163" width="12.7109375" style="80" customWidth="1"/>
    <col min="164" max="164" width="9.28515625" style="80"/>
    <col min="165" max="165" width="14.140625" style="80" customWidth="1"/>
    <col min="166" max="166" width="6.7109375" style="80" customWidth="1"/>
    <col min="167" max="167" width="13.28515625" style="81" customWidth="1"/>
    <col min="168" max="168" width="7.28515625" style="80" bestFit="1" customWidth="1"/>
    <col min="169" max="169" width="3.28515625" style="80" customWidth="1"/>
    <col min="170" max="170" width="4.5703125" style="80" customWidth="1"/>
    <col min="171" max="171" width="21.140625" style="80" customWidth="1"/>
    <col min="172" max="172" width="13" style="80" customWidth="1"/>
    <col min="173" max="173" width="9.28515625" style="80"/>
    <col min="174" max="174" width="12" style="80" customWidth="1"/>
    <col min="175" max="175" width="6.7109375" style="80" customWidth="1"/>
    <col min="176" max="176" width="13.140625" style="81" customWidth="1"/>
    <col min="177" max="177" width="7.28515625" style="80" bestFit="1" customWidth="1"/>
    <col min="178" max="178" width="2.7109375" style="80" customWidth="1"/>
    <col min="179" max="179" width="4.7109375" style="80" customWidth="1"/>
    <col min="180" max="180" width="18.42578125" style="80" customWidth="1"/>
    <col min="181" max="181" width="12.7109375" style="80" bestFit="1" customWidth="1"/>
    <col min="182" max="182" width="9.28515625" style="80"/>
    <col min="183" max="183" width="13.85546875" style="80" customWidth="1"/>
    <col min="184" max="184" width="6.7109375" style="80" customWidth="1"/>
    <col min="185" max="185" width="13.42578125" style="81" customWidth="1"/>
    <col min="186" max="186" width="7.42578125" style="80" bestFit="1" customWidth="1"/>
    <col min="187" max="187" width="3.140625" style="80" customWidth="1"/>
    <col min="188" max="188" width="4.85546875" style="80" customWidth="1"/>
    <col min="189" max="189" width="15.42578125" style="80" customWidth="1"/>
    <col min="190" max="190" width="13.7109375" style="80" customWidth="1"/>
    <col min="191" max="191" width="10.140625" style="80" customWidth="1"/>
    <col min="192" max="192" width="14.28515625" style="80" customWidth="1"/>
    <col min="193" max="193" width="6.7109375" style="80" customWidth="1"/>
    <col min="194" max="194" width="13.7109375" style="81" customWidth="1"/>
    <col min="195" max="195" width="7.28515625" style="80" bestFit="1" customWidth="1"/>
    <col min="196" max="196" width="2.42578125" style="80" customWidth="1"/>
    <col min="197" max="197" width="5.28515625" style="80" customWidth="1"/>
    <col min="198" max="198" width="10.42578125" style="80" customWidth="1"/>
    <col min="199" max="199" width="12.28515625" style="80" customWidth="1"/>
    <col min="200" max="200" width="12.7109375" style="80" customWidth="1"/>
    <col min="201" max="201" width="18.28515625" style="80" customWidth="1"/>
    <col min="202" max="202" width="7.140625" style="80" customWidth="1"/>
    <col min="203" max="203" width="14.7109375" style="81" customWidth="1"/>
    <col min="204" max="204" width="5.5703125" style="80" bestFit="1" customWidth="1"/>
    <col min="205" max="205" width="9.28515625" style="80"/>
    <col min="206" max="206" width="14.42578125" style="80" bestFit="1" customWidth="1"/>
    <col min="207" max="16384" width="9.28515625" style="80"/>
  </cols>
  <sheetData>
    <row r="2" spans="2:204" ht="12.75" customHeight="1">
      <c r="B2" s="211" t="s">
        <v>160</v>
      </c>
      <c r="C2" s="212"/>
      <c r="D2" s="212"/>
      <c r="E2" s="212"/>
      <c r="F2" s="212"/>
      <c r="G2" s="212"/>
      <c r="H2" s="212"/>
      <c r="I2" s="212"/>
      <c r="K2" s="211" t="s">
        <v>160</v>
      </c>
      <c r="L2" s="212"/>
      <c r="M2" s="212"/>
      <c r="N2" s="212"/>
      <c r="O2" s="212"/>
      <c r="P2" s="212"/>
      <c r="Q2" s="212"/>
      <c r="R2" s="212"/>
      <c r="T2" s="211" t="s">
        <v>160</v>
      </c>
      <c r="U2" s="212"/>
      <c r="V2" s="212"/>
      <c r="W2" s="212"/>
      <c r="X2" s="212"/>
      <c r="Y2" s="212"/>
      <c r="Z2" s="212"/>
      <c r="AA2" s="212"/>
      <c r="AB2" s="211" t="s">
        <v>160</v>
      </c>
      <c r="AC2" s="212"/>
      <c r="AD2" s="212"/>
      <c r="AE2" s="212"/>
      <c r="AF2" s="212"/>
      <c r="AG2" s="212"/>
      <c r="AH2" s="212"/>
      <c r="AI2" s="212"/>
      <c r="AJ2" s="211" t="s">
        <v>160</v>
      </c>
      <c r="AK2" s="212"/>
      <c r="AL2" s="212"/>
      <c r="AM2" s="212"/>
      <c r="AN2" s="212"/>
      <c r="AO2" s="212"/>
      <c r="AP2" s="212"/>
      <c r="AQ2" s="212"/>
      <c r="AR2" s="211" t="s">
        <v>160</v>
      </c>
      <c r="AS2" s="212"/>
      <c r="AT2" s="212"/>
      <c r="AU2" s="212"/>
      <c r="AV2" s="212"/>
      <c r="AW2" s="212"/>
      <c r="AX2" s="212"/>
      <c r="AY2" s="212"/>
      <c r="BA2" s="211" t="s">
        <v>160</v>
      </c>
      <c r="BB2" s="212"/>
      <c r="BC2" s="212"/>
      <c r="BD2" s="212"/>
      <c r="BE2" s="212"/>
      <c r="BF2" s="212"/>
      <c r="BG2" s="212"/>
      <c r="BH2" s="212"/>
      <c r="BJ2" s="211" t="s">
        <v>160</v>
      </c>
      <c r="BK2" s="212"/>
      <c r="BL2" s="212"/>
      <c r="BM2" s="212"/>
      <c r="BN2" s="212"/>
      <c r="BO2" s="212"/>
      <c r="BP2" s="212"/>
      <c r="BQ2" s="212"/>
      <c r="BS2" s="211" t="s">
        <v>160</v>
      </c>
      <c r="BT2" s="212"/>
      <c r="BU2" s="212"/>
      <c r="BV2" s="212"/>
      <c r="BW2" s="212"/>
      <c r="BX2" s="212"/>
      <c r="BY2" s="212"/>
      <c r="BZ2" s="212"/>
      <c r="CB2" s="211" t="s">
        <v>160</v>
      </c>
      <c r="CC2" s="212"/>
      <c r="CD2" s="212"/>
      <c r="CE2" s="212"/>
      <c r="CF2" s="212"/>
      <c r="CG2" s="212"/>
      <c r="CH2" s="212"/>
      <c r="CI2" s="212"/>
      <c r="CK2" s="211" t="s">
        <v>160</v>
      </c>
      <c r="CL2" s="212"/>
      <c r="CM2" s="212"/>
      <c r="CN2" s="212"/>
      <c r="CO2" s="212"/>
      <c r="CP2" s="212"/>
      <c r="CQ2" s="212"/>
      <c r="CR2" s="212"/>
      <c r="CT2" s="211" t="s">
        <v>160</v>
      </c>
      <c r="CU2" s="212"/>
      <c r="CV2" s="212"/>
      <c r="CW2" s="212"/>
      <c r="CX2" s="212"/>
      <c r="CY2" s="212"/>
      <c r="CZ2" s="212"/>
      <c r="DA2" s="212"/>
      <c r="DC2" s="211" t="s">
        <v>160</v>
      </c>
      <c r="DD2" s="212"/>
      <c r="DE2" s="212"/>
      <c r="DF2" s="212"/>
      <c r="DG2" s="212"/>
      <c r="DH2" s="212"/>
      <c r="DI2" s="212"/>
      <c r="DJ2" s="212"/>
      <c r="DL2" s="211" t="s">
        <v>160</v>
      </c>
      <c r="DM2" s="212"/>
      <c r="DN2" s="212"/>
      <c r="DO2" s="212"/>
      <c r="DP2" s="212"/>
      <c r="DQ2" s="212"/>
      <c r="DR2" s="212"/>
      <c r="DS2" s="212"/>
      <c r="DU2" s="211" t="s">
        <v>160</v>
      </c>
      <c r="DV2" s="212"/>
      <c r="DW2" s="212"/>
      <c r="DX2" s="212"/>
      <c r="DY2" s="212"/>
      <c r="DZ2" s="212"/>
      <c r="EA2" s="212"/>
      <c r="EB2" s="212"/>
      <c r="ED2" s="211" t="s">
        <v>160</v>
      </c>
      <c r="EE2" s="212"/>
      <c r="EF2" s="212"/>
      <c r="EG2" s="212"/>
      <c r="EH2" s="212"/>
      <c r="EI2" s="212"/>
      <c r="EJ2" s="212"/>
      <c r="EK2" s="212"/>
      <c r="EM2" s="211" t="s">
        <v>160</v>
      </c>
      <c r="EN2" s="212"/>
      <c r="EO2" s="212"/>
      <c r="EP2" s="212"/>
      <c r="EQ2" s="212"/>
      <c r="ER2" s="212"/>
      <c r="ES2" s="212"/>
      <c r="ET2" s="212"/>
      <c r="EV2" s="211" t="s">
        <v>160</v>
      </c>
      <c r="EW2" s="212"/>
      <c r="EX2" s="212"/>
      <c r="EY2" s="212"/>
      <c r="EZ2" s="212"/>
      <c r="FA2" s="212"/>
      <c r="FB2" s="212"/>
      <c r="FC2" s="212"/>
      <c r="FE2" s="211" t="s">
        <v>160</v>
      </c>
      <c r="FF2" s="212"/>
      <c r="FG2" s="212"/>
      <c r="FH2" s="212"/>
      <c r="FI2" s="212"/>
      <c r="FJ2" s="212"/>
      <c r="FK2" s="212"/>
      <c r="FL2" s="212"/>
      <c r="FN2" s="211" t="s">
        <v>160</v>
      </c>
      <c r="FO2" s="212"/>
      <c r="FP2" s="212"/>
      <c r="FQ2" s="212"/>
      <c r="FR2" s="212"/>
      <c r="FS2" s="212"/>
      <c r="FT2" s="212"/>
      <c r="FU2" s="212"/>
      <c r="FW2" s="211" t="s">
        <v>160</v>
      </c>
      <c r="FX2" s="212"/>
      <c r="FY2" s="212"/>
      <c r="FZ2" s="212"/>
      <c r="GA2" s="212"/>
      <c r="GB2" s="212"/>
      <c r="GC2" s="212"/>
      <c r="GD2" s="212"/>
      <c r="GF2" s="211" t="s">
        <v>160</v>
      </c>
      <c r="GG2" s="212"/>
      <c r="GH2" s="212"/>
      <c r="GI2" s="212"/>
      <c r="GJ2" s="212"/>
      <c r="GK2" s="212"/>
      <c r="GL2" s="212"/>
      <c r="GM2" s="212"/>
      <c r="GO2" s="211" t="s">
        <v>160</v>
      </c>
      <c r="GP2" s="212"/>
      <c r="GQ2" s="212"/>
      <c r="GR2" s="212"/>
      <c r="GS2" s="212"/>
      <c r="GT2" s="212"/>
      <c r="GU2" s="212"/>
      <c r="GV2" s="212"/>
    </row>
    <row r="4" spans="2:204" ht="11.25" customHeight="1">
      <c r="B4" s="231" t="s">
        <v>121</v>
      </c>
      <c r="C4" s="231"/>
      <c r="D4" s="231"/>
      <c r="E4" s="231"/>
      <c r="F4" s="231"/>
      <c r="G4" s="231"/>
      <c r="H4" s="231"/>
      <c r="I4" s="231"/>
      <c r="K4" s="231" t="s">
        <v>122</v>
      </c>
      <c r="L4" s="231"/>
      <c r="M4" s="231"/>
      <c r="N4" s="231"/>
      <c r="O4" s="231"/>
      <c r="P4" s="231"/>
      <c r="Q4" s="231"/>
      <c r="R4" s="231"/>
      <c r="T4" s="231" t="s">
        <v>123</v>
      </c>
      <c r="U4" s="231"/>
      <c r="V4" s="231"/>
      <c r="W4" s="231"/>
      <c r="X4" s="231"/>
      <c r="Y4" s="231"/>
      <c r="Z4" s="231"/>
      <c r="AA4" s="231"/>
      <c r="AB4" s="231" t="s">
        <v>124</v>
      </c>
      <c r="AC4" s="231"/>
      <c r="AD4" s="231"/>
      <c r="AE4" s="231"/>
      <c r="AF4" s="231"/>
      <c r="AG4" s="231"/>
      <c r="AH4" s="231"/>
      <c r="AI4" s="231"/>
      <c r="AJ4" s="231" t="s">
        <v>125</v>
      </c>
      <c r="AK4" s="231"/>
      <c r="AL4" s="231"/>
      <c r="AM4" s="231"/>
      <c r="AN4" s="231"/>
      <c r="AO4" s="231"/>
      <c r="AP4" s="231"/>
      <c r="AQ4" s="231"/>
      <c r="AR4" s="232" t="s">
        <v>126</v>
      </c>
      <c r="AS4" s="233"/>
      <c r="AT4" s="233"/>
      <c r="AU4" s="233"/>
      <c r="AV4" s="233"/>
      <c r="AW4" s="233"/>
      <c r="AX4" s="233"/>
      <c r="AY4" s="234"/>
      <c r="BA4" s="232" t="s">
        <v>127</v>
      </c>
      <c r="BB4" s="233"/>
      <c r="BC4" s="233"/>
      <c r="BD4" s="233"/>
      <c r="BE4" s="233"/>
      <c r="BF4" s="233"/>
      <c r="BG4" s="233"/>
      <c r="BH4" s="234"/>
      <c r="BJ4" s="232" t="s">
        <v>128</v>
      </c>
      <c r="BK4" s="233"/>
      <c r="BL4" s="233"/>
      <c r="BM4" s="233"/>
      <c r="BN4" s="233"/>
      <c r="BO4" s="233"/>
      <c r="BP4" s="233"/>
      <c r="BQ4" s="234"/>
      <c r="BS4" s="232" t="s">
        <v>129</v>
      </c>
      <c r="BT4" s="233"/>
      <c r="BU4" s="233"/>
      <c r="BV4" s="233"/>
      <c r="BW4" s="233"/>
      <c r="BX4" s="233"/>
      <c r="BY4" s="233"/>
      <c r="BZ4" s="234"/>
      <c r="CB4" s="232" t="s">
        <v>130</v>
      </c>
      <c r="CC4" s="233"/>
      <c r="CD4" s="233"/>
      <c r="CE4" s="233"/>
      <c r="CF4" s="233"/>
      <c r="CG4" s="233"/>
      <c r="CH4" s="233"/>
      <c r="CI4" s="234"/>
      <c r="CK4" s="232" t="s">
        <v>131</v>
      </c>
      <c r="CL4" s="233"/>
      <c r="CM4" s="233"/>
      <c r="CN4" s="233"/>
      <c r="CO4" s="233"/>
      <c r="CP4" s="233"/>
      <c r="CQ4" s="233"/>
      <c r="CR4" s="234"/>
      <c r="CT4" s="232" t="s">
        <v>132</v>
      </c>
      <c r="CU4" s="233"/>
      <c r="CV4" s="233"/>
      <c r="CW4" s="233"/>
      <c r="CX4" s="233"/>
      <c r="CY4" s="233"/>
      <c r="CZ4" s="233"/>
      <c r="DA4" s="234"/>
      <c r="DC4" s="232" t="s">
        <v>133</v>
      </c>
      <c r="DD4" s="233"/>
      <c r="DE4" s="233"/>
      <c r="DF4" s="233"/>
      <c r="DG4" s="233"/>
      <c r="DH4" s="233"/>
      <c r="DI4" s="233"/>
      <c r="DJ4" s="234"/>
      <c r="DL4" s="232" t="s">
        <v>134</v>
      </c>
      <c r="DM4" s="233"/>
      <c r="DN4" s="233"/>
      <c r="DO4" s="233"/>
      <c r="DP4" s="233"/>
      <c r="DQ4" s="233"/>
      <c r="DR4" s="233"/>
      <c r="DS4" s="234"/>
      <c r="DU4" s="232" t="s">
        <v>135</v>
      </c>
      <c r="DV4" s="233"/>
      <c r="DW4" s="233"/>
      <c r="DX4" s="233"/>
      <c r="DY4" s="233"/>
      <c r="DZ4" s="233"/>
      <c r="EA4" s="233"/>
      <c r="EB4" s="234"/>
      <c r="ED4" s="232" t="s">
        <v>136</v>
      </c>
      <c r="EE4" s="233"/>
      <c r="EF4" s="233"/>
      <c r="EG4" s="233"/>
      <c r="EH4" s="233"/>
      <c r="EI4" s="233"/>
      <c r="EJ4" s="233"/>
      <c r="EK4" s="234"/>
      <c r="EM4" s="232" t="s">
        <v>137</v>
      </c>
      <c r="EN4" s="233"/>
      <c r="EO4" s="233"/>
      <c r="EP4" s="233"/>
      <c r="EQ4" s="233"/>
      <c r="ER4" s="233"/>
      <c r="ES4" s="233"/>
      <c r="ET4" s="234"/>
      <c r="EV4" s="232" t="s">
        <v>111</v>
      </c>
      <c r="EW4" s="233"/>
      <c r="EX4" s="233"/>
      <c r="EY4" s="233"/>
      <c r="EZ4" s="233"/>
      <c r="FA4" s="233"/>
      <c r="FB4" s="233"/>
      <c r="FC4" s="234"/>
      <c r="FE4" s="232" t="s">
        <v>112</v>
      </c>
      <c r="FF4" s="233"/>
      <c r="FG4" s="233"/>
      <c r="FH4" s="233"/>
      <c r="FI4" s="233"/>
      <c r="FJ4" s="233"/>
      <c r="FK4" s="233"/>
      <c r="FL4" s="234"/>
      <c r="FN4" s="232" t="s">
        <v>108</v>
      </c>
      <c r="FO4" s="233"/>
      <c r="FP4" s="233"/>
      <c r="FQ4" s="233"/>
      <c r="FR4" s="233"/>
      <c r="FS4" s="233"/>
      <c r="FT4" s="233"/>
      <c r="FU4" s="234"/>
      <c r="FW4" s="232" t="s">
        <v>107</v>
      </c>
      <c r="FX4" s="233"/>
      <c r="FY4" s="233"/>
      <c r="FZ4" s="233"/>
      <c r="GA4" s="233"/>
      <c r="GB4" s="233"/>
      <c r="GC4" s="233"/>
      <c r="GD4" s="234"/>
      <c r="GF4" s="232" t="s">
        <v>104</v>
      </c>
      <c r="GG4" s="233"/>
      <c r="GH4" s="233"/>
      <c r="GI4" s="233"/>
      <c r="GJ4" s="233"/>
      <c r="GK4" s="233"/>
      <c r="GL4" s="233"/>
      <c r="GM4" s="234"/>
      <c r="GO4" s="232" t="s">
        <v>105</v>
      </c>
      <c r="GP4" s="233"/>
      <c r="GQ4" s="233"/>
      <c r="GR4" s="233"/>
      <c r="GS4" s="233"/>
      <c r="GT4" s="233"/>
      <c r="GU4" s="233"/>
      <c r="GV4" s="234"/>
    </row>
    <row r="6" spans="2:204" ht="11.25" customHeight="1">
      <c r="B6" s="231" t="s">
        <v>138</v>
      </c>
      <c r="C6" s="231"/>
      <c r="D6" s="231"/>
      <c r="E6" s="231"/>
      <c r="F6" s="231"/>
      <c r="G6" s="231"/>
      <c r="H6" s="231"/>
      <c r="I6" s="231"/>
      <c r="J6" s="82"/>
      <c r="K6" s="231" t="s">
        <v>138</v>
      </c>
      <c r="L6" s="231"/>
      <c r="M6" s="231"/>
      <c r="N6" s="231"/>
      <c r="O6" s="231"/>
      <c r="P6" s="231"/>
      <c r="Q6" s="231"/>
      <c r="R6" s="231"/>
      <c r="T6" s="231" t="s">
        <v>138</v>
      </c>
      <c r="U6" s="231"/>
      <c r="V6" s="231"/>
      <c r="W6" s="231"/>
      <c r="X6" s="231"/>
      <c r="Y6" s="231"/>
      <c r="Z6" s="231"/>
      <c r="AA6" s="231"/>
      <c r="AB6" s="231" t="s">
        <v>138</v>
      </c>
      <c r="AC6" s="231"/>
      <c r="AD6" s="231"/>
      <c r="AE6" s="231"/>
      <c r="AF6" s="231"/>
      <c r="AG6" s="231"/>
      <c r="AH6" s="231"/>
      <c r="AI6" s="231"/>
      <c r="AJ6" s="231" t="s">
        <v>138</v>
      </c>
      <c r="AK6" s="231"/>
      <c r="AL6" s="231"/>
      <c r="AM6" s="231"/>
      <c r="AN6" s="231"/>
      <c r="AO6" s="231"/>
      <c r="AP6" s="231"/>
      <c r="AQ6" s="231"/>
      <c r="AR6" s="231" t="s">
        <v>138</v>
      </c>
      <c r="AS6" s="231"/>
      <c r="AT6" s="231"/>
      <c r="AU6" s="231"/>
      <c r="AV6" s="231"/>
      <c r="AW6" s="231"/>
      <c r="AX6" s="231"/>
      <c r="AY6" s="231"/>
      <c r="BA6" s="231" t="s">
        <v>138</v>
      </c>
      <c r="BB6" s="231"/>
      <c r="BC6" s="231"/>
      <c r="BD6" s="231"/>
      <c r="BE6" s="231"/>
      <c r="BF6" s="231"/>
      <c r="BG6" s="231"/>
      <c r="BH6" s="231"/>
      <c r="BJ6" s="231" t="s">
        <v>138</v>
      </c>
      <c r="BK6" s="231"/>
      <c r="BL6" s="231"/>
      <c r="BM6" s="231"/>
      <c r="BN6" s="231"/>
      <c r="BO6" s="231"/>
      <c r="BP6" s="231"/>
      <c r="BQ6" s="231"/>
      <c r="BS6" s="231" t="s">
        <v>138</v>
      </c>
      <c r="BT6" s="231"/>
      <c r="BU6" s="231"/>
      <c r="BV6" s="231"/>
      <c r="BW6" s="231"/>
      <c r="BX6" s="231"/>
      <c r="BY6" s="231"/>
      <c r="BZ6" s="231"/>
      <c r="CB6" s="231" t="s">
        <v>138</v>
      </c>
      <c r="CC6" s="231"/>
      <c r="CD6" s="231"/>
      <c r="CE6" s="231"/>
      <c r="CF6" s="231"/>
      <c r="CG6" s="231"/>
      <c r="CH6" s="231"/>
      <c r="CI6" s="231"/>
      <c r="CK6" s="231" t="s">
        <v>138</v>
      </c>
      <c r="CL6" s="231"/>
      <c r="CM6" s="231"/>
      <c r="CN6" s="231"/>
      <c r="CO6" s="231"/>
      <c r="CP6" s="231"/>
      <c r="CQ6" s="231"/>
      <c r="CR6" s="231"/>
      <c r="CT6" s="231" t="s">
        <v>138</v>
      </c>
      <c r="CU6" s="231"/>
      <c r="CV6" s="231"/>
      <c r="CW6" s="231"/>
      <c r="CX6" s="231"/>
      <c r="CY6" s="231"/>
      <c r="CZ6" s="231"/>
      <c r="DA6" s="231"/>
      <c r="DC6" s="231" t="s">
        <v>138</v>
      </c>
      <c r="DD6" s="231"/>
      <c r="DE6" s="231"/>
      <c r="DF6" s="231"/>
      <c r="DG6" s="231"/>
      <c r="DH6" s="231"/>
      <c r="DI6" s="231"/>
      <c r="DJ6" s="231"/>
      <c r="DL6" s="231" t="s">
        <v>138</v>
      </c>
      <c r="DM6" s="231"/>
      <c r="DN6" s="231"/>
      <c r="DO6" s="231"/>
      <c r="DP6" s="231"/>
      <c r="DQ6" s="231"/>
      <c r="DR6" s="231"/>
      <c r="DS6" s="231"/>
      <c r="DU6" s="231" t="s">
        <v>138</v>
      </c>
      <c r="DV6" s="231"/>
      <c r="DW6" s="231"/>
      <c r="DX6" s="231"/>
      <c r="DY6" s="231"/>
      <c r="DZ6" s="231"/>
      <c r="EA6" s="231"/>
      <c r="EB6" s="231"/>
      <c r="ED6" s="231" t="s">
        <v>138</v>
      </c>
      <c r="EE6" s="231"/>
      <c r="EF6" s="231"/>
      <c r="EG6" s="231"/>
      <c r="EH6" s="231"/>
      <c r="EI6" s="231"/>
      <c r="EJ6" s="231"/>
      <c r="EK6" s="231"/>
      <c r="EM6" s="231" t="s">
        <v>138</v>
      </c>
      <c r="EN6" s="231"/>
      <c r="EO6" s="231"/>
      <c r="EP6" s="231"/>
      <c r="EQ6" s="231"/>
      <c r="ER6" s="231"/>
      <c r="ES6" s="231"/>
      <c r="ET6" s="231"/>
      <c r="EV6" s="231" t="s">
        <v>138</v>
      </c>
      <c r="EW6" s="231"/>
      <c r="EX6" s="231"/>
      <c r="EY6" s="231"/>
      <c r="EZ6" s="231"/>
      <c r="FA6" s="231"/>
      <c r="FB6" s="231"/>
      <c r="FC6" s="231"/>
      <c r="FE6" s="231" t="s">
        <v>138</v>
      </c>
      <c r="FF6" s="231"/>
      <c r="FG6" s="231"/>
      <c r="FH6" s="231"/>
      <c r="FI6" s="231"/>
      <c r="FJ6" s="231"/>
      <c r="FK6" s="231"/>
      <c r="FL6" s="231"/>
      <c r="FN6" s="231" t="s">
        <v>138</v>
      </c>
      <c r="FO6" s="231"/>
      <c r="FP6" s="231"/>
      <c r="FQ6" s="231"/>
      <c r="FR6" s="231"/>
      <c r="FS6" s="231"/>
      <c r="FT6" s="231"/>
      <c r="FU6" s="231"/>
      <c r="FW6" s="231" t="s">
        <v>138</v>
      </c>
      <c r="FX6" s="231"/>
      <c r="FY6" s="231"/>
      <c r="FZ6" s="231"/>
      <c r="GA6" s="231"/>
      <c r="GB6" s="231"/>
      <c r="GC6" s="231"/>
      <c r="GD6" s="231"/>
      <c r="GF6" s="231" t="s">
        <v>138</v>
      </c>
      <c r="GG6" s="231"/>
      <c r="GH6" s="231"/>
      <c r="GI6" s="231"/>
      <c r="GJ6" s="231"/>
      <c r="GK6" s="231"/>
      <c r="GL6" s="231"/>
      <c r="GM6" s="231"/>
      <c r="GO6" s="231" t="s">
        <v>138</v>
      </c>
      <c r="GP6" s="231"/>
      <c r="GQ6" s="231"/>
      <c r="GR6" s="231"/>
      <c r="GS6" s="231"/>
      <c r="GT6" s="231"/>
      <c r="GU6" s="231"/>
      <c r="GV6" s="231"/>
    </row>
    <row r="7" spans="2:204" ht="11.25" customHeight="1">
      <c r="B7" s="231" t="s">
        <v>140</v>
      </c>
      <c r="C7" s="231"/>
      <c r="D7" s="231"/>
      <c r="E7" s="231"/>
      <c r="F7" s="231"/>
      <c r="G7" s="231"/>
      <c r="H7" s="231"/>
      <c r="I7" s="231"/>
      <c r="J7" s="82"/>
      <c r="K7" s="231" t="s">
        <v>140</v>
      </c>
      <c r="L7" s="231"/>
      <c r="M7" s="231"/>
      <c r="N7" s="231"/>
      <c r="O7" s="231"/>
      <c r="P7" s="231"/>
      <c r="Q7" s="231"/>
      <c r="R7" s="231"/>
      <c r="T7" s="231" t="s">
        <v>140</v>
      </c>
      <c r="U7" s="231"/>
      <c r="V7" s="231"/>
      <c r="W7" s="231"/>
      <c r="X7" s="231"/>
      <c r="Y7" s="231"/>
      <c r="Z7" s="231"/>
      <c r="AA7" s="231"/>
      <c r="AB7" s="231" t="s">
        <v>140</v>
      </c>
      <c r="AC7" s="231"/>
      <c r="AD7" s="231"/>
      <c r="AE7" s="231"/>
      <c r="AF7" s="231"/>
      <c r="AG7" s="231"/>
      <c r="AH7" s="231"/>
      <c r="AI7" s="231"/>
      <c r="AJ7" s="231" t="s">
        <v>140</v>
      </c>
      <c r="AK7" s="231"/>
      <c r="AL7" s="231"/>
      <c r="AM7" s="231"/>
      <c r="AN7" s="231"/>
      <c r="AO7" s="231"/>
      <c r="AP7" s="231"/>
      <c r="AQ7" s="231"/>
      <c r="AR7" s="231" t="s">
        <v>140</v>
      </c>
      <c r="AS7" s="231"/>
      <c r="AT7" s="231"/>
      <c r="AU7" s="231"/>
      <c r="AV7" s="231"/>
      <c r="AW7" s="231"/>
      <c r="AX7" s="231"/>
      <c r="AY7" s="231"/>
      <c r="BA7" s="231" t="s">
        <v>140</v>
      </c>
      <c r="BB7" s="231"/>
      <c r="BC7" s="231"/>
      <c r="BD7" s="231"/>
      <c r="BE7" s="231"/>
      <c r="BF7" s="231"/>
      <c r="BG7" s="231"/>
      <c r="BH7" s="231"/>
      <c r="BJ7" s="231" t="s">
        <v>140</v>
      </c>
      <c r="BK7" s="231"/>
      <c r="BL7" s="231"/>
      <c r="BM7" s="231"/>
      <c r="BN7" s="231"/>
      <c r="BO7" s="231"/>
      <c r="BP7" s="231"/>
      <c r="BQ7" s="231"/>
      <c r="BS7" s="231" t="s">
        <v>140</v>
      </c>
      <c r="BT7" s="231"/>
      <c r="BU7" s="231"/>
      <c r="BV7" s="231"/>
      <c r="BW7" s="231"/>
      <c r="BX7" s="231"/>
      <c r="BY7" s="231"/>
      <c r="BZ7" s="231"/>
      <c r="CB7" s="231" t="s">
        <v>140</v>
      </c>
      <c r="CC7" s="231"/>
      <c r="CD7" s="231"/>
      <c r="CE7" s="231"/>
      <c r="CF7" s="231"/>
      <c r="CG7" s="231"/>
      <c r="CH7" s="231"/>
      <c r="CI7" s="231"/>
      <c r="CK7" s="231" t="s">
        <v>140</v>
      </c>
      <c r="CL7" s="231"/>
      <c r="CM7" s="231"/>
      <c r="CN7" s="231"/>
      <c r="CO7" s="231"/>
      <c r="CP7" s="231"/>
      <c r="CQ7" s="231"/>
      <c r="CR7" s="231"/>
      <c r="CT7" s="231" t="s">
        <v>140</v>
      </c>
      <c r="CU7" s="231"/>
      <c r="CV7" s="231"/>
      <c r="CW7" s="231"/>
      <c r="CX7" s="231"/>
      <c r="CY7" s="231"/>
      <c r="CZ7" s="231"/>
      <c r="DA7" s="231"/>
      <c r="DC7" s="231" t="s">
        <v>140</v>
      </c>
      <c r="DD7" s="231"/>
      <c r="DE7" s="231"/>
      <c r="DF7" s="231"/>
      <c r="DG7" s="231"/>
      <c r="DH7" s="231"/>
      <c r="DI7" s="231"/>
      <c r="DJ7" s="231"/>
      <c r="DL7" s="231" t="s">
        <v>140</v>
      </c>
      <c r="DM7" s="231"/>
      <c r="DN7" s="231"/>
      <c r="DO7" s="231"/>
      <c r="DP7" s="231"/>
      <c r="DQ7" s="231"/>
      <c r="DR7" s="231"/>
      <c r="DS7" s="231"/>
      <c r="DU7" s="231" t="s">
        <v>140</v>
      </c>
      <c r="DV7" s="231"/>
      <c r="DW7" s="231"/>
      <c r="DX7" s="231"/>
      <c r="DY7" s="231"/>
      <c r="DZ7" s="231"/>
      <c r="EA7" s="231"/>
      <c r="EB7" s="231"/>
      <c r="ED7" s="231" t="s">
        <v>140</v>
      </c>
      <c r="EE7" s="231"/>
      <c r="EF7" s="231"/>
      <c r="EG7" s="231"/>
      <c r="EH7" s="231"/>
      <c r="EI7" s="231"/>
      <c r="EJ7" s="231"/>
      <c r="EK7" s="231"/>
      <c r="EM7" s="231" t="s">
        <v>140</v>
      </c>
      <c r="EN7" s="231"/>
      <c r="EO7" s="231"/>
      <c r="EP7" s="231"/>
      <c r="EQ7" s="231"/>
      <c r="ER7" s="231"/>
      <c r="ES7" s="231"/>
      <c r="ET7" s="231"/>
      <c r="EV7" s="231" t="s">
        <v>140</v>
      </c>
      <c r="EW7" s="231"/>
      <c r="EX7" s="231"/>
      <c r="EY7" s="231"/>
      <c r="EZ7" s="231"/>
      <c r="FA7" s="231"/>
      <c r="FB7" s="231"/>
      <c r="FC7" s="231"/>
      <c r="FE7" s="231" t="s">
        <v>140</v>
      </c>
      <c r="FF7" s="231"/>
      <c r="FG7" s="231"/>
      <c r="FH7" s="231"/>
      <c r="FI7" s="231"/>
      <c r="FJ7" s="231"/>
      <c r="FK7" s="231"/>
      <c r="FL7" s="231"/>
      <c r="FN7" s="231" t="s">
        <v>140</v>
      </c>
      <c r="FO7" s="231"/>
      <c r="FP7" s="231"/>
      <c r="FQ7" s="231"/>
      <c r="FR7" s="231"/>
      <c r="FS7" s="231"/>
      <c r="FT7" s="231"/>
      <c r="FU7" s="231"/>
      <c r="FW7" s="231" t="s">
        <v>140</v>
      </c>
      <c r="FX7" s="231"/>
      <c r="FY7" s="231"/>
      <c r="FZ7" s="231"/>
      <c r="GA7" s="231"/>
      <c r="GB7" s="231"/>
      <c r="GC7" s="231"/>
      <c r="GD7" s="231"/>
      <c r="GF7" s="231" t="s">
        <v>140</v>
      </c>
      <c r="GG7" s="231"/>
      <c r="GH7" s="231"/>
      <c r="GI7" s="231"/>
      <c r="GJ7" s="231"/>
      <c r="GK7" s="231"/>
      <c r="GL7" s="231"/>
      <c r="GM7" s="231"/>
      <c r="GO7" s="231" t="s">
        <v>140</v>
      </c>
      <c r="GP7" s="231"/>
      <c r="GQ7" s="231"/>
      <c r="GR7" s="231"/>
      <c r="GS7" s="231"/>
      <c r="GT7" s="231"/>
      <c r="GU7" s="231"/>
      <c r="GV7" s="231"/>
    </row>
    <row r="9" spans="2:204" ht="40.5" customHeight="1">
      <c r="B9" s="83" t="s">
        <v>147</v>
      </c>
      <c r="C9" s="83" t="s">
        <v>144</v>
      </c>
      <c r="D9" s="83" t="s">
        <v>145</v>
      </c>
      <c r="E9" s="83" t="s">
        <v>146</v>
      </c>
      <c r="F9" s="83" t="s">
        <v>149</v>
      </c>
      <c r="G9" s="225" t="s">
        <v>150</v>
      </c>
      <c r="H9" s="225"/>
      <c r="I9" s="225"/>
      <c r="K9" s="83" t="s">
        <v>147</v>
      </c>
      <c r="L9" s="83" t="s">
        <v>144</v>
      </c>
      <c r="M9" s="83" t="s">
        <v>145</v>
      </c>
      <c r="N9" s="83" t="s">
        <v>146</v>
      </c>
      <c r="O9" s="83" t="s">
        <v>149</v>
      </c>
      <c r="P9" s="225" t="s">
        <v>150</v>
      </c>
      <c r="Q9" s="225"/>
      <c r="R9" s="225"/>
      <c r="T9" s="83" t="s">
        <v>147</v>
      </c>
      <c r="U9" s="83" t="s">
        <v>144</v>
      </c>
      <c r="V9" s="83" t="s">
        <v>145</v>
      </c>
      <c r="W9" s="83" t="s">
        <v>146</v>
      </c>
      <c r="X9" s="83" t="s">
        <v>149</v>
      </c>
      <c r="Y9" s="225" t="s">
        <v>150</v>
      </c>
      <c r="Z9" s="225"/>
      <c r="AA9" s="225"/>
      <c r="AB9" s="83" t="s">
        <v>147</v>
      </c>
      <c r="AC9" s="83" t="s">
        <v>144</v>
      </c>
      <c r="AD9" s="83" t="s">
        <v>145</v>
      </c>
      <c r="AE9" s="83" t="s">
        <v>146</v>
      </c>
      <c r="AF9" s="83" t="s">
        <v>149</v>
      </c>
      <c r="AG9" s="225" t="s">
        <v>150</v>
      </c>
      <c r="AH9" s="225"/>
      <c r="AI9" s="225"/>
      <c r="AJ9" s="83" t="s">
        <v>147</v>
      </c>
      <c r="AK9" s="83" t="s">
        <v>144</v>
      </c>
      <c r="AL9" s="83" t="s">
        <v>145</v>
      </c>
      <c r="AM9" s="83" t="s">
        <v>146</v>
      </c>
      <c r="AN9" s="83" t="s">
        <v>149</v>
      </c>
      <c r="AO9" s="225" t="s">
        <v>150</v>
      </c>
      <c r="AP9" s="225"/>
      <c r="AQ9" s="225"/>
      <c r="AR9" s="83" t="s">
        <v>147</v>
      </c>
      <c r="AS9" s="83" t="s">
        <v>144</v>
      </c>
      <c r="AT9" s="83" t="s">
        <v>145</v>
      </c>
      <c r="AU9" s="83" t="s">
        <v>146</v>
      </c>
      <c r="AV9" s="83" t="s">
        <v>149</v>
      </c>
      <c r="AW9" s="225" t="s">
        <v>150</v>
      </c>
      <c r="AX9" s="225"/>
      <c r="AY9" s="225"/>
      <c r="BA9" s="83" t="s">
        <v>147</v>
      </c>
      <c r="BB9" s="83" t="s">
        <v>144</v>
      </c>
      <c r="BC9" s="83" t="s">
        <v>145</v>
      </c>
      <c r="BD9" s="83" t="s">
        <v>146</v>
      </c>
      <c r="BE9" s="83" t="s">
        <v>149</v>
      </c>
      <c r="BF9" s="225" t="s">
        <v>150</v>
      </c>
      <c r="BG9" s="225"/>
      <c r="BH9" s="225"/>
      <c r="BJ9" s="83" t="s">
        <v>147</v>
      </c>
      <c r="BK9" s="83" t="s">
        <v>144</v>
      </c>
      <c r="BL9" s="83" t="s">
        <v>145</v>
      </c>
      <c r="BM9" s="83" t="s">
        <v>146</v>
      </c>
      <c r="BN9" s="83" t="s">
        <v>149</v>
      </c>
      <c r="BO9" s="225" t="s">
        <v>150</v>
      </c>
      <c r="BP9" s="225"/>
      <c r="BQ9" s="225"/>
      <c r="BS9" s="83" t="s">
        <v>147</v>
      </c>
      <c r="BT9" s="83" t="s">
        <v>144</v>
      </c>
      <c r="BU9" s="83" t="s">
        <v>145</v>
      </c>
      <c r="BV9" s="83" t="s">
        <v>146</v>
      </c>
      <c r="BW9" s="83" t="s">
        <v>149</v>
      </c>
      <c r="BX9" s="225" t="s">
        <v>150</v>
      </c>
      <c r="BY9" s="225"/>
      <c r="BZ9" s="225"/>
      <c r="CB9" s="83" t="s">
        <v>147</v>
      </c>
      <c r="CC9" s="83" t="s">
        <v>144</v>
      </c>
      <c r="CD9" s="83" t="s">
        <v>145</v>
      </c>
      <c r="CE9" s="83" t="s">
        <v>146</v>
      </c>
      <c r="CF9" s="83" t="s">
        <v>149</v>
      </c>
      <c r="CG9" s="225" t="s">
        <v>150</v>
      </c>
      <c r="CH9" s="225"/>
      <c r="CI9" s="225"/>
      <c r="CK9" s="83" t="s">
        <v>147</v>
      </c>
      <c r="CL9" s="83" t="s">
        <v>144</v>
      </c>
      <c r="CM9" s="83" t="s">
        <v>145</v>
      </c>
      <c r="CN9" s="83" t="s">
        <v>146</v>
      </c>
      <c r="CO9" s="83" t="s">
        <v>149</v>
      </c>
      <c r="CP9" s="225" t="s">
        <v>150</v>
      </c>
      <c r="CQ9" s="225"/>
      <c r="CR9" s="225"/>
      <c r="CT9" s="83" t="s">
        <v>147</v>
      </c>
      <c r="CU9" s="83" t="s">
        <v>144</v>
      </c>
      <c r="CV9" s="83" t="s">
        <v>145</v>
      </c>
      <c r="CW9" s="83" t="s">
        <v>146</v>
      </c>
      <c r="CX9" s="83" t="s">
        <v>149</v>
      </c>
      <c r="CY9" s="225" t="s">
        <v>150</v>
      </c>
      <c r="CZ9" s="225"/>
      <c r="DA9" s="225"/>
      <c r="DC9" s="83" t="s">
        <v>147</v>
      </c>
      <c r="DD9" s="83" t="s">
        <v>144</v>
      </c>
      <c r="DE9" s="83" t="s">
        <v>145</v>
      </c>
      <c r="DF9" s="83" t="s">
        <v>146</v>
      </c>
      <c r="DG9" s="83" t="s">
        <v>149</v>
      </c>
      <c r="DH9" s="225" t="s">
        <v>150</v>
      </c>
      <c r="DI9" s="225"/>
      <c r="DJ9" s="225"/>
      <c r="DL9" s="83" t="s">
        <v>147</v>
      </c>
      <c r="DM9" s="83" t="s">
        <v>144</v>
      </c>
      <c r="DN9" s="83" t="s">
        <v>145</v>
      </c>
      <c r="DO9" s="83" t="s">
        <v>146</v>
      </c>
      <c r="DP9" s="83" t="s">
        <v>149</v>
      </c>
      <c r="DQ9" s="225" t="s">
        <v>150</v>
      </c>
      <c r="DR9" s="225"/>
      <c r="DS9" s="225"/>
      <c r="DU9" s="83" t="s">
        <v>147</v>
      </c>
      <c r="DV9" s="83" t="s">
        <v>144</v>
      </c>
      <c r="DW9" s="83" t="s">
        <v>145</v>
      </c>
      <c r="DX9" s="83" t="s">
        <v>146</v>
      </c>
      <c r="DY9" s="83" t="s">
        <v>149</v>
      </c>
      <c r="DZ9" s="225" t="s">
        <v>150</v>
      </c>
      <c r="EA9" s="225"/>
      <c r="EB9" s="225"/>
      <c r="ED9" s="83" t="s">
        <v>147</v>
      </c>
      <c r="EE9" s="83" t="s">
        <v>144</v>
      </c>
      <c r="EF9" s="83" t="s">
        <v>145</v>
      </c>
      <c r="EG9" s="83" t="s">
        <v>146</v>
      </c>
      <c r="EH9" s="83" t="s">
        <v>149</v>
      </c>
      <c r="EI9" s="225" t="s">
        <v>150</v>
      </c>
      <c r="EJ9" s="225"/>
      <c r="EK9" s="225"/>
      <c r="EM9" s="83" t="s">
        <v>147</v>
      </c>
      <c r="EN9" s="83" t="s">
        <v>144</v>
      </c>
      <c r="EO9" s="83" t="s">
        <v>145</v>
      </c>
      <c r="EP9" s="83" t="s">
        <v>146</v>
      </c>
      <c r="EQ9" s="83" t="s">
        <v>149</v>
      </c>
      <c r="ER9" s="225" t="s">
        <v>150</v>
      </c>
      <c r="ES9" s="225"/>
      <c r="ET9" s="225"/>
      <c r="EV9" s="83" t="s">
        <v>147</v>
      </c>
      <c r="EW9" s="83" t="s">
        <v>144</v>
      </c>
      <c r="EX9" s="83" t="s">
        <v>145</v>
      </c>
      <c r="EY9" s="83" t="s">
        <v>146</v>
      </c>
      <c r="EZ9" s="83" t="s">
        <v>149</v>
      </c>
      <c r="FA9" s="225" t="s">
        <v>150</v>
      </c>
      <c r="FB9" s="225"/>
      <c r="FC9" s="225"/>
      <c r="FE9" s="83" t="s">
        <v>147</v>
      </c>
      <c r="FF9" s="83" t="s">
        <v>144</v>
      </c>
      <c r="FG9" s="83" t="s">
        <v>145</v>
      </c>
      <c r="FH9" s="83" t="s">
        <v>146</v>
      </c>
      <c r="FI9" s="83" t="s">
        <v>149</v>
      </c>
      <c r="FJ9" s="225" t="s">
        <v>150</v>
      </c>
      <c r="FK9" s="225"/>
      <c r="FL9" s="225"/>
      <c r="FN9" s="83" t="s">
        <v>147</v>
      </c>
      <c r="FO9" s="83" t="s">
        <v>144</v>
      </c>
      <c r="FP9" s="83" t="s">
        <v>145</v>
      </c>
      <c r="FQ9" s="83" t="s">
        <v>146</v>
      </c>
      <c r="FR9" s="83" t="s">
        <v>149</v>
      </c>
      <c r="FS9" s="225" t="s">
        <v>150</v>
      </c>
      <c r="FT9" s="225"/>
      <c r="FU9" s="225"/>
      <c r="FW9" s="83" t="s">
        <v>147</v>
      </c>
      <c r="FX9" s="83" t="s">
        <v>144</v>
      </c>
      <c r="FY9" s="83" t="s">
        <v>145</v>
      </c>
      <c r="FZ9" s="83" t="s">
        <v>146</v>
      </c>
      <c r="GA9" s="83" t="s">
        <v>149</v>
      </c>
      <c r="GB9" s="225" t="s">
        <v>150</v>
      </c>
      <c r="GC9" s="225"/>
      <c r="GD9" s="225"/>
      <c r="GF9" s="83" t="s">
        <v>147</v>
      </c>
      <c r="GG9" s="83" t="s">
        <v>144</v>
      </c>
      <c r="GH9" s="83" t="s">
        <v>145</v>
      </c>
      <c r="GI9" s="83" t="s">
        <v>146</v>
      </c>
      <c r="GJ9" s="83" t="s">
        <v>149</v>
      </c>
      <c r="GK9" s="225" t="s">
        <v>150</v>
      </c>
      <c r="GL9" s="225"/>
      <c r="GM9" s="225"/>
      <c r="GO9" s="83" t="s">
        <v>147</v>
      </c>
      <c r="GP9" s="83" t="s">
        <v>144</v>
      </c>
      <c r="GQ9" s="83" t="s">
        <v>145</v>
      </c>
      <c r="GR9" s="83" t="s">
        <v>146</v>
      </c>
      <c r="GS9" s="83" t="s">
        <v>149</v>
      </c>
      <c r="GT9" s="225" t="s">
        <v>150</v>
      </c>
      <c r="GU9" s="225"/>
      <c r="GV9" s="225"/>
    </row>
    <row r="10" spans="2:204" ht="12.75" customHeight="1">
      <c r="B10" s="225">
        <v>1</v>
      </c>
      <c r="C10" s="225"/>
      <c r="D10" s="225"/>
      <c r="E10" s="225"/>
      <c r="F10" s="225"/>
      <c r="G10" s="83" t="s">
        <v>148</v>
      </c>
      <c r="H10" s="84"/>
      <c r="I10" s="85">
        <f>IFERROR(H10/H13,0)</f>
        <v>0</v>
      </c>
      <c r="K10" s="225">
        <v>1</v>
      </c>
      <c r="L10" s="225"/>
      <c r="M10" s="225"/>
      <c r="N10" s="225"/>
      <c r="O10" s="225"/>
      <c r="P10" s="83" t="s">
        <v>148</v>
      </c>
      <c r="Q10" s="84"/>
      <c r="R10" s="85">
        <f>IFERROR(Q10/Q13,0)</f>
        <v>0</v>
      </c>
      <c r="T10" s="225">
        <v>1</v>
      </c>
      <c r="U10" s="225"/>
      <c r="V10" s="225"/>
      <c r="W10" s="225"/>
      <c r="X10" s="225"/>
      <c r="Y10" s="83" t="s">
        <v>148</v>
      </c>
      <c r="Z10" s="84"/>
      <c r="AA10" s="85">
        <f>IFERROR(Z10/Z13,0)</f>
        <v>0</v>
      </c>
      <c r="AB10" s="225">
        <v>1</v>
      </c>
      <c r="AC10" s="225" t="s">
        <v>212</v>
      </c>
      <c r="AD10" s="225">
        <f>10512000+31040000+87125000+8654000+332296000</f>
        <v>469627000</v>
      </c>
      <c r="AE10" s="225" t="s">
        <v>221</v>
      </c>
      <c r="AF10" s="225" t="s">
        <v>214</v>
      </c>
      <c r="AG10" s="83" t="s">
        <v>148</v>
      </c>
      <c r="AH10" s="84">
        <f>AH13</f>
        <v>469627000</v>
      </c>
      <c r="AI10" s="85">
        <f>IFERROR(AH10/AH13,0)</f>
        <v>1</v>
      </c>
      <c r="AJ10" s="225">
        <v>1</v>
      </c>
      <c r="AK10" s="225"/>
      <c r="AL10" s="225"/>
      <c r="AM10" s="225"/>
      <c r="AN10" s="225"/>
      <c r="AO10" s="83" t="s">
        <v>148</v>
      </c>
      <c r="AP10" s="84"/>
      <c r="AQ10" s="85">
        <f>IFERROR(AP10/AP13,0)</f>
        <v>0</v>
      </c>
      <c r="AR10" s="225">
        <v>1</v>
      </c>
      <c r="AS10" s="225"/>
      <c r="AT10" s="225"/>
      <c r="AU10" s="225"/>
      <c r="AV10" s="225"/>
      <c r="AW10" s="83" t="s">
        <v>148</v>
      </c>
      <c r="AX10" s="84"/>
      <c r="AY10" s="85">
        <f>IFERROR(AX10/AX13,0)</f>
        <v>0</v>
      </c>
      <c r="BA10" s="225">
        <v>1</v>
      </c>
      <c r="BB10" s="225"/>
      <c r="BC10" s="225"/>
      <c r="BD10" s="225"/>
      <c r="BE10" s="225"/>
      <c r="BF10" s="83" t="s">
        <v>148</v>
      </c>
      <c r="BG10" s="84"/>
      <c r="BH10" s="85">
        <f>IFERROR(BG10/BG13,0)</f>
        <v>0</v>
      </c>
      <c r="BJ10" s="225">
        <v>1</v>
      </c>
      <c r="BK10" s="225"/>
      <c r="BL10" s="225"/>
      <c r="BM10" s="225"/>
      <c r="BN10" s="225"/>
      <c r="BO10" s="83" t="s">
        <v>148</v>
      </c>
      <c r="BP10" s="84"/>
      <c r="BQ10" s="85">
        <f>IFERROR(BP10/BP13,0)</f>
        <v>0</v>
      </c>
      <c r="BS10" s="225">
        <v>1</v>
      </c>
      <c r="BT10" s="225"/>
      <c r="BU10" s="225"/>
      <c r="BV10" s="225"/>
      <c r="BW10" s="225"/>
      <c r="BX10" s="83" t="s">
        <v>148</v>
      </c>
      <c r="BY10" s="84"/>
      <c r="BZ10" s="85">
        <f>IFERROR(BY10/BY13,0)</f>
        <v>0</v>
      </c>
      <c r="CB10" s="225">
        <v>1</v>
      </c>
      <c r="CC10" s="225"/>
      <c r="CD10" s="225"/>
      <c r="CE10" s="225"/>
      <c r="CF10" s="225"/>
      <c r="CG10" s="83" t="s">
        <v>148</v>
      </c>
      <c r="CH10" s="84"/>
      <c r="CI10" s="85">
        <f>IFERROR(CH10/CH13,0)</f>
        <v>0</v>
      </c>
      <c r="CK10" s="225">
        <v>1</v>
      </c>
      <c r="CL10" s="225"/>
      <c r="CM10" s="225"/>
      <c r="CN10" s="225"/>
      <c r="CO10" s="225"/>
      <c r="CP10" s="83" t="s">
        <v>148</v>
      </c>
      <c r="CQ10" s="84"/>
      <c r="CR10" s="85">
        <f>IFERROR(CQ10/CQ13,0)</f>
        <v>0</v>
      </c>
      <c r="CT10" s="225">
        <v>1</v>
      </c>
      <c r="CU10" s="225"/>
      <c r="CV10" s="225"/>
      <c r="CW10" s="225"/>
      <c r="CX10" s="225"/>
      <c r="CY10" s="83" t="s">
        <v>148</v>
      </c>
      <c r="CZ10" s="84"/>
      <c r="DA10" s="85">
        <f>IFERROR(CZ10/CZ13,0)</f>
        <v>0</v>
      </c>
      <c r="DC10" s="225">
        <v>1</v>
      </c>
      <c r="DD10" s="225"/>
      <c r="DE10" s="225"/>
      <c r="DF10" s="225"/>
      <c r="DG10" s="225"/>
      <c r="DH10" s="83" t="s">
        <v>148</v>
      </c>
      <c r="DI10" s="84"/>
      <c r="DJ10" s="85">
        <f>IFERROR(DI10/DI13,0)</f>
        <v>0</v>
      </c>
      <c r="DL10" s="225">
        <v>1</v>
      </c>
      <c r="DM10" s="225"/>
      <c r="DN10" s="225"/>
      <c r="DO10" s="225"/>
      <c r="DP10" s="225"/>
      <c r="DQ10" s="83" t="s">
        <v>148</v>
      </c>
      <c r="DR10" s="84"/>
      <c r="DS10" s="85">
        <f>IFERROR(DR10/DR13,0)</f>
        <v>0</v>
      </c>
      <c r="DU10" s="225">
        <v>1</v>
      </c>
      <c r="DV10" s="225"/>
      <c r="DW10" s="225"/>
      <c r="DX10" s="225"/>
      <c r="DY10" s="225"/>
      <c r="DZ10" s="83" t="s">
        <v>148</v>
      </c>
      <c r="EA10" s="84"/>
      <c r="EB10" s="85">
        <f>IFERROR(EA10/EA13,0)</f>
        <v>0</v>
      </c>
      <c r="ED10" s="225">
        <v>1</v>
      </c>
      <c r="EE10" s="225" t="s">
        <v>217</v>
      </c>
      <c r="EF10" s="235">
        <v>30000000</v>
      </c>
      <c r="EG10" s="225" t="s">
        <v>222</v>
      </c>
      <c r="EH10" s="227" t="s">
        <v>163</v>
      </c>
      <c r="EI10" s="83" t="s">
        <v>148</v>
      </c>
      <c r="EJ10" s="84">
        <f>EJ13</f>
        <v>30000000</v>
      </c>
      <c r="EK10" s="85">
        <f>IFERROR(EJ10/EJ13,0)</f>
        <v>1</v>
      </c>
      <c r="EM10" s="225">
        <v>1</v>
      </c>
      <c r="EN10" s="225" t="s">
        <v>217</v>
      </c>
      <c r="EO10" s="235">
        <v>116000000</v>
      </c>
      <c r="EP10" s="227" t="s">
        <v>224</v>
      </c>
      <c r="EQ10" s="227" t="s">
        <v>163</v>
      </c>
      <c r="ER10" s="83" t="s">
        <v>148</v>
      </c>
      <c r="ES10" s="84">
        <f>ES13</f>
        <v>116000000</v>
      </c>
      <c r="ET10" s="85">
        <f>IFERROR(ES10/ES13,0)</f>
        <v>1</v>
      </c>
      <c r="EV10" s="225">
        <v>1</v>
      </c>
      <c r="EW10" s="225"/>
      <c r="EX10" s="235"/>
      <c r="EY10" s="225"/>
      <c r="EZ10" s="227"/>
      <c r="FA10" s="83" t="s">
        <v>148</v>
      </c>
      <c r="FB10" s="84"/>
      <c r="FC10" s="85">
        <f>IFERROR(FB10/FB13,0)</f>
        <v>0</v>
      </c>
      <c r="FE10" s="225">
        <v>1</v>
      </c>
      <c r="FF10" s="225" t="s">
        <v>216</v>
      </c>
      <c r="FG10" s="225">
        <v>37650000</v>
      </c>
      <c r="FH10" s="225" t="s">
        <v>225</v>
      </c>
      <c r="FI10" s="227" t="s">
        <v>163</v>
      </c>
      <c r="FJ10" s="83" t="s">
        <v>148</v>
      </c>
      <c r="FK10" s="84">
        <f>FK13</f>
        <v>37650000</v>
      </c>
      <c r="FL10" s="85">
        <f>IFERROR(FK10/FK13,0)</f>
        <v>1</v>
      </c>
      <c r="FN10" s="225">
        <v>1</v>
      </c>
      <c r="FO10" s="225" t="s">
        <v>213</v>
      </c>
      <c r="FP10" s="225">
        <v>20000000</v>
      </c>
      <c r="FQ10" s="225" t="s">
        <v>226</v>
      </c>
      <c r="FR10" s="227" t="s">
        <v>163</v>
      </c>
      <c r="FS10" s="83" t="s">
        <v>148</v>
      </c>
      <c r="FT10" s="84">
        <f>FT13</f>
        <v>20000000</v>
      </c>
      <c r="FU10" s="85">
        <f>IFERROR(FT10/FT13,0)</f>
        <v>1</v>
      </c>
      <c r="FW10" s="225">
        <v>1</v>
      </c>
      <c r="FX10" s="225" t="s">
        <v>161</v>
      </c>
      <c r="FY10" s="226">
        <v>75000000</v>
      </c>
      <c r="FZ10" s="236" t="s">
        <v>162</v>
      </c>
      <c r="GA10" s="225" t="s">
        <v>163</v>
      </c>
      <c r="GB10" s="83" t="s">
        <v>148</v>
      </c>
      <c r="GC10" s="84">
        <f>GC13</f>
        <v>75000000</v>
      </c>
      <c r="GD10" s="85">
        <f>IFERROR(GC10/GC13,0)</f>
        <v>1</v>
      </c>
      <c r="GF10" s="225">
        <v>1</v>
      </c>
      <c r="GG10" s="225" t="s">
        <v>168</v>
      </c>
      <c r="GH10" s="226">
        <v>105888488.14</v>
      </c>
      <c r="GI10" s="225" t="s">
        <v>169</v>
      </c>
      <c r="GJ10" s="225" t="s">
        <v>170</v>
      </c>
      <c r="GK10" s="83" t="s">
        <v>148</v>
      </c>
      <c r="GL10" s="84">
        <f>GL13</f>
        <v>105888488.14</v>
      </c>
      <c r="GM10" s="85">
        <f>IFERROR(GL10/GL13,0)</f>
        <v>1</v>
      </c>
      <c r="GO10" s="225">
        <v>1</v>
      </c>
      <c r="GP10" s="225"/>
      <c r="GQ10" s="225"/>
      <c r="GR10" s="225"/>
      <c r="GS10" s="225"/>
      <c r="GT10" s="83" t="s">
        <v>148</v>
      </c>
      <c r="GU10" s="84"/>
      <c r="GV10" s="85">
        <f>IFERROR(GU10/GU13,0)</f>
        <v>0</v>
      </c>
    </row>
    <row r="11" spans="2:204">
      <c r="B11" s="225"/>
      <c r="C11" s="225"/>
      <c r="D11" s="225"/>
      <c r="E11" s="225"/>
      <c r="F11" s="225"/>
      <c r="G11" s="83" t="s">
        <v>9</v>
      </c>
      <c r="H11" s="84"/>
      <c r="I11" s="85">
        <f t="shared" ref="I11:I12" si="0">IFERROR(H11/H14,0)</f>
        <v>0</v>
      </c>
      <c r="K11" s="225"/>
      <c r="L11" s="225"/>
      <c r="M11" s="225"/>
      <c r="N11" s="225"/>
      <c r="O11" s="225"/>
      <c r="P11" s="83" t="s">
        <v>9</v>
      </c>
      <c r="Q11" s="84"/>
      <c r="R11" s="85">
        <f t="shared" ref="R11:R12" si="1">IFERROR(Q11/Q14,0)</f>
        <v>0</v>
      </c>
      <c r="T11" s="225"/>
      <c r="U11" s="225"/>
      <c r="V11" s="225"/>
      <c r="W11" s="225"/>
      <c r="X11" s="225"/>
      <c r="Y11" s="83" t="s">
        <v>9</v>
      </c>
      <c r="Z11" s="84"/>
      <c r="AA11" s="85">
        <f t="shared" ref="AA11:AA12" si="2">IFERROR(Z11/Z14,0)</f>
        <v>0</v>
      </c>
      <c r="AB11" s="225"/>
      <c r="AC11" s="225"/>
      <c r="AD11" s="225"/>
      <c r="AE11" s="225"/>
      <c r="AF11" s="225"/>
      <c r="AG11" s="83" t="s">
        <v>9</v>
      </c>
      <c r="AH11" s="84"/>
      <c r="AI11" s="85">
        <f t="shared" ref="AI11:AI12" si="3">IFERROR(AH11/AH14,0)</f>
        <v>0</v>
      </c>
      <c r="AJ11" s="225"/>
      <c r="AK11" s="225"/>
      <c r="AL11" s="225"/>
      <c r="AM11" s="225"/>
      <c r="AN11" s="225"/>
      <c r="AO11" s="83" t="s">
        <v>9</v>
      </c>
      <c r="AP11" s="84"/>
      <c r="AQ11" s="85">
        <f t="shared" ref="AQ11:AQ12" si="4">IFERROR(AP11/AP14,0)</f>
        <v>0</v>
      </c>
      <c r="AR11" s="225"/>
      <c r="AS11" s="225"/>
      <c r="AT11" s="225"/>
      <c r="AU11" s="225"/>
      <c r="AV11" s="225"/>
      <c r="AW11" s="83" t="s">
        <v>9</v>
      </c>
      <c r="AX11" s="84"/>
      <c r="AY11" s="85">
        <f t="shared" ref="AY11:AY12" si="5">IFERROR(AX11/AX14,0)</f>
        <v>0</v>
      </c>
      <c r="BA11" s="225"/>
      <c r="BB11" s="225"/>
      <c r="BC11" s="225"/>
      <c r="BD11" s="225"/>
      <c r="BE11" s="225"/>
      <c r="BF11" s="83" t="s">
        <v>9</v>
      </c>
      <c r="BG11" s="84"/>
      <c r="BH11" s="85">
        <f t="shared" ref="BH11:BH12" si="6">IFERROR(BG11/BG14,0)</f>
        <v>0</v>
      </c>
      <c r="BJ11" s="225"/>
      <c r="BK11" s="225"/>
      <c r="BL11" s="225"/>
      <c r="BM11" s="225"/>
      <c r="BN11" s="225"/>
      <c r="BO11" s="83" t="s">
        <v>9</v>
      </c>
      <c r="BP11" s="84"/>
      <c r="BQ11" s="85">
        <f t="shared" ref="BQ11:BQ12" si="7">IFERROR(BP11/BP14,0)</f>
        <v>0</v>
      </c>
      <c r="BS11" s="225"/>
      <c r="BT11" s="225"/>
      <c r="BU11" s="225"/>
      <c r="BV11" s="225"/>
      <c r="BW11" s="225"/>
      <c r="BX11" s="83" t="s">
        <v>9</v>
      </c>
      <c r="BY11" s="84"/>
      <c r="BZ11" s="85">
        <f t="shared" ref="BZ11:BZ12" si="8">IFERROR(BY11/BY14,0)</f>
        <v>0</v>
      </c>
      <c r="CB11" s="225"/>
      <c r="CC11" s="225"/>
      <c r="CD11" s="225"/>
      <c r="CE11" s="225"/>
      <c r="CF11" s="225"/>
      <c r="CG11" s="83" t="s">
        <v>9</v>
      </c>
      <c r="CH11" s="84"/>
      <c r="CI11" s="85">
        <f t="shared" ref="CI11:CI12" si="9">IFERROR(CH11/CH14,0)</f>
        <v>0</v>
      </c>
      <c r="CK11" s="225"/>
      <c r="CL11" s="225"/>
      <c r="CM11" s="225"/>
      <c r="CN11" s="225"/>
      <c r="CO11" s="225"/>
      <c r="CP11" s="83" t="s">
        <v>9</v>
      </c>
      <c r="CQ11" s="84"/>
      <c r="CR11" s="85">
        <f t="shared" ref="CR11:CR12" si="10">IFERROR(CQ11/CQ14,0)</f>
        <v>0</v>
      </c>
      <c r="CT11" s="225"/>
      <c r="CU11" s="225"/>
      <c r="CV11" s="225"/>
      <c r="CW11" s="225"/>
      <c r="CX11" s="225"/>
      <c r="CY11" s="83" t="s">
        <v>9</v>
      </c>
      <c r="CZ11" s="84"/>
      <c r="DA11" s="85">
        <f t="shared" ref="DA11:DA12" si="11">IFERROR(CZ11/CZ14,0)</f>
        <v>0</v>
      </c>
      <c r="DC11" s="225"/>
      <c r="DD11" s="225"/>
      <c r="DE11" s="225"/>
      <c r="DF11" s="225"/>
      <c r="DG11" s="225"/>
      <c r="DH11" s="83" t="s">
        <v>9</v>
      </c>
      <c r="DI11" s="84"/>
      <c r="DJ11" s="85">
        <f t="shared" ref="DJ11:DJ12" si="12">IFERROR(DI11/DI14,0)</f>
        <v>0</v>
      </c>
      <c r="DL11" s="225"/>
      <c r="DM11" s="225"/>
      <c r="DN11" s="225"/>
      <c r="DO11" s="225"/>
      <c r="DP11" s="225"/>
      <c r="DQ11" s="83" t="s">
        <v>9</v>
      </c>
      <c r="DR11" s="84"/>
      <c r="DS11" s="85">
        <f t="shared" ref="DS11:DS12" si="13">IFERROR(DR11/DR14,0)</f>
        <v>0</v>
      </c>
      <c r="DU11" s="225"/>
      <c r="DV11" s="225"/>
      <c r="DW11" s="225"/>
      <c r="DX11" s="225"/>
      <c r="DY11" s="225"/>
      <c r="DZ11" s="83" t="s">
        <v>9</v>
      </c>
      <c r="EA11" s="84"/>
      <c r="EB11" s="85">
        <f t="shared" ref="EB11:EB12" si="14">IFERROR(EA11/EA14,0)</f>
        <v>0</v>
      </c>
      <c r="ED11" s="225"/>
      <c r="EE11" s="225"/>
      <c r="EF11" s="235"/>
      <c r="EG11" s="225"/>
      <c r="EH11" s="228"/>
      <c r="EI11" s="83" t="s">
        <v>9</v>
      </c>
      <c r="EJ11" s="84"/>
      <c r="EK11" s="85">
        <f t="shared" ref="EK11:EK12" si="15">IFERROR(EJ11/EJ14,0)</f>
        <v>0</v>
      </c>
      <c r="EM11" s="225"/>
      <c r="EN11" s="225"/>
      <c r="EO11" s="235"/>
      <c r="EP11" s="228"/>
      <c r="EQ11" s="228"/>
      <c r="ER11" s="83" t="s">
        <v>9</v>
      </c>
      <c r="ES11" s="84"/>
      <c r="ET11" s="85">
        <f t="shared" ref="ET11:ET12" si="16">IFERROR(ES11/ES14,0)</f>
        <v>0</v>
      </c>
      <c r="EV11" s="225"/>
      <c r="EW11" s="225"/>
      <c r="EX11" s="235"/>
      <c r="EY11" s="225"/>
      <c r="EZ11" s="228"/>
      <c r="FA11" s="83" t="s">
        <v>9</v>
      </c>
      <c r="FB11" s="84"/>
      <c r="FC11" s="85">
        <f t="shared" ref="FC11:FC12" si="17">IFERROR(FB11/FB14,0)</f>
        <v>0</v>
      </c>
      <c r="FE11" s="225"/>
      <c r="FF11" s="225"/>
      <c r="FG11" s="225"/>
      <c r="FH11" s="225"/>
      <c r="FI11" s="228"/>
      <c r="FJ11" s="83" t="s">
        <v>9</v>
      </c>
      <c r="FK11" s="84"/>
      <c r="FL11" s="85">
        <f t="shared" ref="FL11:FL12" si="18">IFERROR(FK11/FK14,0)</f>
        <v>0</v>
      </c>
      <c r="FN11" s="225"/>
      <c r="FO11" s="225"/>
      <c r="FP11" s="225"/>
      <c r="FQ11" s="225"/>
      <c r="FR11" s="228"/>
      <c r="FS11" s="83" t="s">
        <v>9</v>
      </c>
      <c r="FT11" s="84"/>
      <c r="FU11" s="85">
        <f t="shared" ref="FU11:FU12" si="19">IFERROR(FT11/FT14,0)</f>
        <v>0</v>
      </c>
      <c r="FW11" s="225"/>
      <c r="FX11" s="225"/>
      <c r="FY11" s="226"/>
      <c r="FZ11" s="236"/>
      <c r="GA11" s="225"/>
      <c r="GB11" s="83" t="s">
        <v>9</v>
      </c>
      <c r="GC11" s="84"/>
      <c r="GD11" s="85">
        <f t="shared" ref="GD11:GD12" si="20">IFERROR(GC11/GC14,0)</f>
        <v>0</v>
      </c>
      <c r="GF11" s="225"/>
      <c r="GG11" s="225"/>
      <c r="GH11" s="226"/>
      <c r="GI11" s="225"/>
      <c r="GJ11" s="225"/>
      <c r="GK11" s="83" t="s">
        <v>9</v>
      </c>
      <c r="GL11" s="86"/>
      <c r="GM11" s="85">
        <f t="shared" ref="GM11:GM12" si="21">IFERROR(GL11/GL14,0)</f>
        <v>0</v>
      </c>
      <c r="GO11" s="225"/>
      <c r="GP11" s="225"/>
      <c r="GQ11" s="225"/>
      <c r="GR11" s="225"/>
      <c r="GS11" s="225"/>
      <c r="GT11" s="83" t="s">
        <v>9</v>
      </c>
      <c r="GU11" s="84"/>
      <c r="GV11" s="85">
        <f t="shared" ref="GV11:GV12" si="22">IFERROR(GU11/GU14,0)</f>
        <v>0</v>
      </c>
    </row>
    <row r="12" spans="2:204">
      <c r="B12" s="225"/>
      <c r="C12" s="225"/>
      <c r="D12" s="225"/>
      <c r="E12" s="225"/>
      <c r="F12" s="225"/>
      <c r="G12" s="83" t="s">
        <v>8</v>
      </c>
      <c r="H12" s="84"/>
      <c r="I12" s="85">
        <f t="shared" si="0"/>
        <v>0</v>
      </c>
      <c r="K12" s="225"/>
      <c r="L12" s="225"/>
      <c r="M12" s="225"/>
      <c r="N12" s="225"/>
      <c r="O12" s="225"/>
      <c r="P12" s="83" t="s">
        <v>8</v>
      </c>
      <c r="Q12" s="84"/>
      <c r="R12" s="85">
        <f t="shared" si="1"/>
        <v>0</v>
      </c>
      <c r="T12" s="225"/>
      <c r="U12" s="225"/>
      <c r="V12" s="225"/>
      <c r="W12" s="225"/>
      <c r="X12" s="225"/>
      <c r="Y12" s="83" t="s">
        <v>8</v>
      </c>
      <c r="Z12" s="84"/>
      <c r="AA12" s="85">
        <f t="shared" si="2"/>
        <v>0</v>
      </c>
      <c r="AB12" s="225"/>
      <c r="AC12" s="225"/>
      <c r="AD12" s="225"/>
      <c r="AE12" s="225"/>
      <c r="AF12" s="225"/>
      <c r="AG12" s="83" t="s">
        <v>8</v>
      </c>
      <c r="AH12" s="84"/>
      <c r="AI12" s="85">
        <f t="shared" si="3"/>
        <v>0</v>
      </c>
      <c r="AJ12" s="225"/>
      <c r="AK12" s="225"/>
      <c r="AL12" s="225"/>
      <c r="AM12" s="225"/>
      <c r="AN12" s="225"/>
      <c r="AO12" s="83" t="s">
        <v>8</v>
      </c>
      <c r="AP12" s="84"/>
      <c r="AQ12" s="85">
        <f t="shared" si="4"/>
        <v>0</v>
      </c>
      <c r="AR12" s="225"/>
      <c r="AS12" s="225"/>
      <c r="AT12" s="225"/>
      <c r="AU12" s="225"/>
      <c r="AV12" s="225"/>
      <c r="AW12" s="83" t="s">
        <v>8</v>
      </c>
      <c r="AX12" s="84"/>
      <c r="AY12" s="85">
        <f t="shared" si="5"/>
        <v>0</v>
      </c>
      <c r="BA12" s="225"/>
      <c r="BB12" s="225"/>
      <c r="BC12" s="225"/>
      <c r="BD12" s="225"/>
      <c r="BE12" s="225"/>
      <c r="BF12" s="83" t="s">
        <v>8</v>
      </c>
      <c r="BG12" s="84"/>
      <c r="BH12" s="85">
        <f t="shared" si="6"/>
        <v>0</v>
      </c>
      <c r="BJ12" s="225"/>
      <c r="BK12" s="225"/>
      <c r="BL12" s="225"/>
      <c r="BM12" s="225"/>
      <c r="BN12" s="225"/>
      <c r="BO12" s="83" t="s">
        <v>8</v>
      </c>
      <c r="BP12" s="84"/>
      <c r="BQ12" s="85">
        <f t="shared" si="7"/>
        <v>0</v>
      </c>
      <c r="BS12" s="225"/>
      <c r="BT12" s="225"/>
      <c r="BU12" s="225"/>
      <c r="BV12" s="225"/>
      <c r="BW12" s="225"/>
      <c r="BX12" s="83" t="s">
        <v>8</v>
      </c>
      <c r="BY12" s="84"/>
      <c r="BZ12" s="85">
        <f t="shared" si="8"/>
        <v>0</v>
      </c>
      <c r="CB12" s="225"/>
      <c r="CC12" s="225"/>
      <c r="CD12" s="225"/>
      <c r="CE12" s="225"/>
      <c r="CF12" s="225"/>
      <c r="CG12" s="83" t="s">
        <v>8</v>
      </c>
      <c r="CH12" s="84"/>
      <c r="CI12" s="85">
        <f t="shared" si="9"/>
        <v>0</v>
      </c>
      <c r="CK12" s="225"/>
      <c r="CL12" s="225"/>
      <c r="CM12" s="225"/>
      <c r="CN12" s="225"/>
      <c r="CO12" s="225"/>
      <c r="CP12" s="83" t="s">
        <v>8</v>
      </c>
      <c r="CQ12" s="84"/>
      <c r="CR12" s="85">
        <f t="shared" si="10"/>
        <v>0</v>
      </c>
      <c r="CT12" s="225"/>
      <c r="CU12" s="225"/>
      <c r="CV12" s="225"/>
      <c r="CW12" s="225"/>
      <c r="CX12" s="225"/>
      <c r="CY12" s="83" t="s">
        <v>8</v>
      </c>
      <c r="CZ12" s="84"/>
      <c r="DA12" s="85">
        <f t="shared" si="11"/>
        <v>0</v>
      </c>
      <c r="DC12" s="225"/>
      <c r="DD12" s="225"/>
      <c r="DE12" s="225"/>
      <c r="DF12" s="225"/>
      <c r="DG12" s="225"/>
      <c r="DH12" s="83" t="s">
        <v>8</v>
      </c>
      <c r="DI12" s="84"/>
      <c r="DJ12" s="85">
        <f t="shared" si="12"/>
        <v>0</v>
      </c>
      <c r="DL12" s="225"/>
      <c r="DM12" s="225"/>
      <c r="DN12" s="225"/>
      <c r="DO12" s="225"/>
      <c r="DP12" s="225"/>
      <c r="DQ12" s="83" t="s">
        <v>8</v>
      </c>
      <c r="DR12" s="84"/>
      <c r="DS12" s="85">
        <f t="shared" si="13"/>
        <v>0</v>
      </c>
      <c r="DU12" s="225"/>
      <c r="DV12" s="225"/>
      <c r="DW12" s="225"/>
      <c r="DX12" s="225"/>
      <c r="DY12" s="225"/>
      <c r="DZ12" s="83" t="s">
        <v>8</v>
      </c>
      <c r="EA12" s="84"/>
      <c r="EB12" s="85">
        <f t="shared" si="14"/>
        <v>0</v>
      </c>
      <c r="ED12" s="225"/>
      <c r="EE12" s="225"/>
      <c r="EF12" s="235"/>
      <c r="EG12" s="225"/>
      <c r="EH12" s="228"/>
      <c r="EI12" s="83" t="s">
        <v>8</v>
      </c>
      <c r="EJ12" s="84"/>
      <c r="EK12" s="85">
        <f t="shared" si="15"/>
        <v>0</v>
      </c>
      <c r="EM12" s="225"/>
      <c r="EN12" s="225"/>
      <c r="EO12" s="235"/>
      <c r="EP12" s="228"/>
      <c r="EQ12" s="228"/>
      <c r="ER12" s="83" t="s">
        <v>8</v>
      </c>
      <c r="ES12" s="84"/>
      <c r="ET12" s="85">
        <f t="shared" si="16"/>
        <v>0</v>
      </c>
      <c r="EV12" s="225"/>
      <c r="EW12" s="225"/>
      <c r="EX12" s="235"/>
      <c r="EY12" s="225"/>
      <c r="EZ12" s="228"/>
      <c r="FA12" s="83" t="s">
        <v>8</v>
      </c>
      <c r="FB12" s="84"/>
      <c r="FC12" s="85">
        <f t="shared" si="17"/>
        <v>0</v>
      </c>
      <c r="FE12" s="225"/>
      <c r="FF12" s="225"/>
      <c r="FG12" s="225"/>
      <c r="FH12" s="225"/>
      <c r="FI12" s="228"/>
      <c r="FJ12" s="83" t="s">
        <v>8</v>
      </c>
      <c r="FK12" s="84"/>
      <c r="FL12" s="85">
        <f t="shared" si="18"/>
        <v>0</v>
      </c>
      <c r="FN12" s="225"/>
      <c r="FO12" s="225"/>
      <c r="FP12" s="225"/>
      <c r="FQ12" s="225"/>
      <c r="FR12" s="228"/>
      <c r="FS12" s="83" t="s">
        <v>8</v>
      </c>
      <c r="FT12" s="84"/>
      <c r="FU12" s="85">
        <f t="shared" si="19"/>
        <v>0</v>
      </c>
      <c r="FW12" s="225"/>
      <c r="FX12" s="225"/>
      <c r="FY12" s="226"/>
      <c r="FZ12" s="236"/>
      <c r="GA12" s="225"/>
      <c r="GB12" s="83" t="s">
        <v>8</v>
      </c>
      <c r="GC12" s="84"/>
      <c r="GD12" s="85">
        <f t="shared" si="20"/>
        <v>0</v>
      </c>
      <c r="GF12" s="225"/>
      <c r="GG12" s="225"/>
      <c r="GH12" s="226"/>
      <c r="GI12" s="225"/>
      <c r="GJ12" s="225"/>
      <c r="GK12" s="83" t="s">
        <v>8</v>
      </c>
      <c r="GL12" s="86"/>
      <c r="GM12" s="85">
        <f t="shared" si="21"/>
        <v>0</v>
      </c>
      <c r="GO12" s="225"/>
      <c r="GP12" s="225"/>
      <c r="GQ12" s="225"/>
      <c r="GR12" s="225"/>
      <c r="GS12" s="225"/>
      <c r="GT12" s="83" t="s">
        <v>8</v>
      </c>
      <c r="GU12" s="84"/>
      <c r="GV12" s="85">
        <f t="shared" si="22"/>
        <v>0</v>
      </c>
    </row>
    <row r="13" spans="2:204" ht="141.75" customHeight="1">
      <c r="B13" s="225"/>
      <c r="C13" s="225"/>
      <c r="D13" s="225"/>
      <c r="E13" s="225"/>
      <c r="F13" s="225"/>
      <c r="G13" s="83" t="s">
        <v>11</v>
      </c>
      <c r="H13" s="84">
        <f>D10</f>
        <v>0</v>
      </c>
      <c r="I13" s="83"/>
      <c r="K13" s="225"/>
      <c r="L13" s="225"/>
      <c r="M13" s="225"/>
      <c r="N13" s="225"/>
      <c r="O13" s="225"/>
      <c r="P13" s="83" t="s">
        <v>11</v>
      </c>
      <c r="Q13" s="84">
        <f>M10</f>
        <v>0</v>
      </c>
      <c r="R13" s="83"/>
      <c r="T13" s="225"/>
      <c r="U13" s="225"/>
      <c r="V13" s="225"/>
      <c r="W13" s="225"/>
      <c r="X13" s="225"/>
      <c r="Y13" s="83" t="s">
        <v>11</v>
      </c>
      <c r="Z13" s="84">
        <f>V10</f>
        <v>0</v>
      </c>
      <c r="AA13" s="83"/>
      <c r="AB13" s="225"/>
      <c r="AC13" s="225"/>
      <c r="AD13" s="225"/>
      <c r="AE13" s="225"/>
      <c r="AF13" s="225"/>
      <c r="AG13" s="83" t="s">
        <v>11</v>
      </c>
      <c r="AH13" s="84">
        <f>AD10</f>
        <v>469627000</v>
      </c>
      <c r="AI13" s="83"/>
      <c r="AJ13" s="225"/>
      <c r="AK13" s="225"/>
      <c r="AL13" s="225"/>
      <c r="AM13" s="225"/>
      <c r="AN13" s="225"/>
      <c r="AO13" s="83" t="s">
        <v>11</v>
      </c>
      <c r="AP13" s="84">
        <f>AL10</f>
        <v>0</v>
      </c>
      <c r="AQ13" s="83"/>
      <c r="AR13" s="225"/>
      <c r="AS13" s="225"/>
      <c r="AT13" s="225"/>
      <c r="AU13" s="225"/>
      <c r="AV13" s="225"/>
      <c r="AW13" s="83" t="s">
        <v>11</v>
      </c>
      <c r="AX13" s="84">
        <f>AT10</f>
        <v>0</v>
      </c>
      <c r="AY13" s="83"/>
      <c r="BA13" s="225"/>
      <c r="BB13" s="225"/>
      <c r="BC13" s="225"/>
      <c r="BD13" s="225"/>
      <c r="BE13" s="225"/>
      <c r="BF13" s="83" t="s">
        <v>11</v>
      </c>
      <c r="BG13" s="84">
        <f>BC10</f>
        <v>0</v>
      </c>
      <c r="BH13" s="83"/>
      <c r="BJ13" s="225"/>
      <c r="BK13" s="225"/>
      <c r="BL13" s="225"/>
      <c r="BM13" s="225"/>
      <c r="BN13" s="225"/>
      <c r="BO13" s="83" t="s">
        <v>11</v>
      </c>
      <c r="BP13" s="84">
        <f>BL10</f>
        <v>0</v>
      </c>
      <c r="BQ13" s="83"/>
      <c r="BS13" s="225"/>
      <c r="BT13" s="225"/>
      <c r="BU13" s="225"/>
      <c r="BV13" s="225"/>
      <c r="BW13" s="225"/>
      <c r="BX13" s="83" t="s">
        <v>11</v>
      </c>
      <c r="BY13" s="84">
        <f>BU10</f>
        <v>0</v>
      </c>
      <c r="BZ13" s="83"/>
      <c r="CB13" s="225"/>
      <c r="CC13" s="225"/>
      <c r="CD13" s="225"/>
      <c r="CE13" s="225"/>
      <c r="CF13" s="225"/>
      <c r="CG13" s="83" t="s">
        <v>11</v>
      </c>
      <c r="CH13" s="84">
        <f>CD10</f>
        <v>0</v>
      </c>
      <c r="CI13" s="83"/>
      <c r="CK13" s="225"/>
      <c r="CL13" s="225"/>
      <c r="CM13" s="225"/>
      <c r="CN13" s="225"/>
      <c r="CO13" s="225"/>
      <c r="CP13" s="83" t="s">
        <v>11</v>
      </c>
      <c r="CQ13" s="84">
        <f>CM10</f>
        <v>0</v>
      </c>
      <c r="CR13" s="83"/>
      <c r="CT13" s="225"/>
      <c r="CU13" s="225"/>
      <c r="CV13" s="225"/>
      <c r="CW13" s="225"/>
      <c r="CX13" s="225"/>
      <c r="CY13" s="83" t="s">
        <v>11</v>
      </c>
      <c r="CZ13" s="84">
        <f>CV10</f>
        <v>0</v>
      </c>
      <c r="DA13" s="83"/>
      <c r="DC13" s="225"/>
      <c r="DD13" s="225"/>
      <c r="DE13" s="225"/>
      <c r="DF13" s="225"/>
      <c r="DG13" s="225"/>
      <c r="DH13" s="83" t="s">
        <v>11</v>
      </c>
      <c r="DI13" s="84">
        <f>DE10</f>
        <v>0</v>
      </c>
      <c r="DJ13" s="83"/>
      <c r="DL13" s="225"/>
      <c r="DM13" s="225"/>
      <c r="DN13" s="225"/>
      <c r="DO13" s="225"/>
      <c r="DP13" s="225"/>
      <c r="DQ13" s="83" t="s">
        <v>11</v>
      </c>
      <c r="DR13" s="84">
        <f>DN10</f>
        <v>0</v>
      </c>
      <c r="DS13" s="83"/>
      <c r="DU13" s="225"/>
      <c r="DV13" s="225"/>
      <c r="DW13" s="225"/>
      <c r="DX13" s="225"/>
      <c r="DY13" s="225"/>
      <c r="DZ13" s="83" t="s">
        <v>11</v>
      </c>
      <c r="EA13" s="84">
        <f>DW10</f>
        <v>0</v>
      </c>
      <c r="EB13" s="83"/>
      <c r="ED13" s="225"/>
      <c r="EE13" s="225"/>
      <c r="EF13" s="235"/>
      <c r="EG13" s="225"/>
      <c r="EH13" s="229"/>
      <c r="EI13" s="83" t="s">
        <v>11</v>
      </c>
      <c r="EJ13" s="84">
        <f>EF10</f>
        <v>30000000</v>
      </c>
      <c r="EK13" s="83"/>
      <c r="EM13" s="225"/>
      <c r="EN13" s="225"/>
      <c r="EO13" s="235"/>
      <c r="EP13" s="229"/>
      <c r="EQ13" s="229"/>
      <c r="ER13" s="83" t="s">
        <v>11</v>
      </c>
      <c r="ES13" s="84">
        <f>EO10</f>
        <v>116000000</v>
      </c>
      <c r="ET13" s="83"/>
      <c r="EV13" s="225"/>
      <c r="EW13" s="225"/>
      <c r="EX13" s="235"/>
      <c r="EY13" s="225"/>
      <c r="EZ13" s="229"/>
      <c r="FA13" s="83" t="s">
        <v>11</v>
      </c>
      <c r="FB13" s="84">
        <f>EX10</f>
        <v>0</v>
      </c>
      <c r="FC13" s="83"/>
      <c r="FE13" s="225"/>
      <c r="FF13" s="225"/>
      <c r="FG13" s="225"/>
      <c r="FH13" s="225"/>
      <c r="FI13" s="229"/>
      <c r="FJ13" s="83" t="s">
        <v>11</v>
      </c>
      <c r="FK13" s="84">
        <f>FG10</f>
        <v>37650000</v>
      </c>
      <c r="FL13" s="83"/>
      <c r="FN13" s="225"/>
      <c r="FO13" s="225"/>
      <c r="FP13" s="225"/>
      <c r="FQ13" s="225"/>
      <c r="FR13" s="229"/>
      <c r="FS13" s="83" t="s">
        <v>11</v>
      </c>
      <c r="FT13" s="84">
        <f>FP10</f>
        <v>20000000</v>
      </c>
      <c r="FU13" s="83"/>
      <c r="FW13" s="225"/>
      <c r="FX13" s="225"/>
      <c r="FY13" s="226"/>
      <c r="FZ13" s="236"/>
      <c r="GA13" s="225"/>
      <c r="GB13" s="83" t="s">
        <v>11</v>
      </c>
      <c r="GC13" s="84">
        <f>FY10</f>
        <v>75000000</v>
      </c>
      <c r="GD13" s="83"/>
      <c r="GF13" s="225"/>
      <c r="GG13" s="225"/>
      <c r="GH13" s="226"/>
      <c r="GI13" s="225"/>
      <c r="GJ13" s="225"/>
      <c r="GK13" s="83" t="s">
        <v>11</v>
      </c>
      <c r="GL13" s="86">
        <f>GH10</f>
        <v>105888488.14</v>
      </c>
      <c r="GM13" s="83"/>
      <c r="GO13" s="225"/>
      <c r="GP13" s="225"/>
      <c r="GQ13" s="225"/>
      <c r="GR13" s="225"/>
      <c r="GS13" s="225"/>
      <c r="GT13" s="83" t="s">
        <v>11</v>
      </c>
      <c r="GU13" s="84">
        <f>GQ10</f>
        <v>0</v>
      </c>
      <c r="GV13" s="83"/>
    </row>
    <row r="14" spans="2:204" ht="15.75" customHeight="1">
      <c r="H14" s="87"/>
      <c r="Q14" s="87"/>
      <c r="Z14" s="87"/>
      <c r="AH14" s="87"/>
      <c r="AP14" s="87"/>
      <c r="AX14" s="87"/>
      <c r="BG14" s="87"/>
      <c r="BP14" s="87"/>
      <c r="BY14" s="87"/>
      <c r="CH14" s="87"/>
      <c r="CQ14" s="87"/>
      <c r="CZ14" s="87"/>
      <c r="DI14" s="87"/>
      <c r="DR14" s="87"/>
      <c r="EA14" s="87"/>
      <c r="EJ14" s="87"/>
      <c r="ES14" s="87"/>
      <c r="FB14" s="87"/>
      <c r="FK14" s="87"/>
      <c r="FT14" s="87"/>
      <c r="FY14" s="88"/>
      <c r="FZ14" s="89"/>
      <c r="GC14" s="87"/>
      <c r="GH14" s="88"/>
      <c r="GU14" s="87"/>
    </row>
    <row r="15" spans="2:204">
      <c r="B15" s="225">
        <f>B10+1</f>
        <v>2</v>
      </c>
      <c r="C15" s="225"/>
      <c r="D15" s="225"/>
      <c r="E15" s="225"/>
      <c r="F15" s="225"/>
      <c r="G15" s="83" t="s">
        <v>148</v>
      </c>
      <c r="H15" s="84"/>
      <c r="I15" s="85">
        <f>IFERROR(H15/H18,0)</f>
        <v>0</v>
      </c>
      <c r="K15" s="225">
        <f>K10+1</f>
        <v>2</v>
      </c>
      <c r="L15" s="225"/>
      <c r="M15" s="225"/>
      <c r="N15" s="225"/>
      <c r="O15" s="225"/>
      <c r="P15" s="83" t="s">
        <v>148</v>
      </c>
      <c r="Q15" s="84"/>
      <c r="R15" s="85">
        <f>IFERROR(Q15/Q18,0)</f>
        <v>0</v>
      </c>
      <c r="T15" s="225">
        <f>T10+1</f>
        <v>2</v>
      </c>
      <c r="U15" s="225"/>
      <c r="V15" s="225"/>
      <c r="W15" s="225"/>
      <c r="X15" s="225"/>
      <c r="Y15" s="83" t="s">
        <v>148</v>
      </c>
      <c r="Z15" s="84"/>
      <c r="AA15" s="85">
        <f>IFERROR(Z15/Z18,0)</f>
        <v>0</v>
      </c>
      <c r="AB15" s="225">
        <f>AB10+1</f>
        <v>2</v>
      </c>
      <c r="AC15" s="225"/>
      <c r="AD15" s="225"/>
      <c r="AE15" s="225"/>
      <c r="AF15" s="225"/>
      <c r="AG15" s="83" t="s">
        <v>148</v>
      </c>
      <c r="AH15" s="84"/>
      <c r="AI15" s="85">
        <f>IFERROR(AH15/AH18,0)</f>
        <v>0</v>
      </c>
      <c r="AJ15" s="225">
        <f>AJ10+1</f>
        <v>2</v>
      </c>
      <c r="AK15" s="225"/>
      <c r="AL15" s="225"/>
      <c r="AM15" s="225"/>
      <c r="AN15" s="225"/>
      <c r="AO15" s="83" t="s">
        <v>148</v>
      </c>
      <c r="AP15" s="84"/>
      <c r="AQ15" s="85">
        <f>IFERROR(AP15/AP18,0)</f>
        <v>0</v>
      </c>
      <c r="AR15" s="225">
        <f>AR10+1</f>
        <v>2</v>
      </c>
      <c r="AS15" s="225"/>
      <c r="AT15" s="225"/>
      <c r="AU15" s="225"/>
      <c r="AV15" s="225"/>
      <c r="AW15" s="83" t="s">
        <v>148</v>
      </c>
      <c r="AX15" s="84"/>
      <c r="AY15" s="85">
        <f>IFERROR(AX15/AX18,0)</f>
        <v>0</v>
      </c>
      <c r="BA15" s="225">
        <f>BA10+1</f>
        <v>2</v>
      </c>
      <c r="BB15" s="225"/>
      <c r="BC15" s="225"/>
      <c r="BD15" s="225"/>
      <c r="BE15" s="225"/>
      <c r="BF15" s="83" t="s">
        <v>148</v>
      </c>
      <c r="BG15" s="84"/>
      <c r="BH15" s="85">
        <f>IFERROR(BG15/BG18,0)</f>
        <v>0</v>
      </c>
      <c r="BJ15" s="225">
        <f>BJ10+1</f>
        <v>2</v>
      </c>
      <c r="BK15" s="225"/>
      <c r="BL15" s="225"/>
      <c r="BM15" s="225"/>
      <c r="BN15" s="225"/>
      <c r="BO15" s="83" t="s">
        <v>148</v>
      </c>
      <c r="BP15" s="84"/>
      <c r="BQ15" s="85">
        <f>IFERROR(BP15/BP18,0)</f>
        <v>0</v>
      </c>
      <c r="BS15" s="225">
        <f>BS10+1</f>
        <v>2</v>
      </c>
      <c r="BT15" s="225"/>
      <c r="BU15" s="225"/>
      <c r="BV15" s="225"/>
      <c r="BW15" s="225"/>
      <c r="BX15" s="83" t="s">
        <v>148</v>
      </c>
      <c r="BY15" s="84"/>
      <c r="BZ15" s="85">
        <f>IFERROR(BY15/BY18,0)</f>
        <v>0</v>
      </c>
      <c r="CB15" s="225">
        <f>CB10+1</f>
        <v>2</v>
      </c>
      <c r="CC15" s="225"/>
      <c r="CD15" s="225"/>
      <c r="CE15" s="225"/>
      <c r="CF15" s="225"/>
      <c r="CG15" s="83" t="s">
        <v>148</v>
      </c>
      <c r="CH15" s="84"/>
      <c r="CI15" s="85">
        <f>IFERROR(CH15/CH18,0)</f>
        <v>0</v>
      </c>
      <c r="CK15" s="225">
        <f>CK10+1</f>
        <v>2</v>
      </c>
      <c r="CL15" s="225"/>
      <c r="CM15" s="225"/>
      <c r="CN15" s="225"/>
      <c r="CO15" s="225"/>
      <c r="CP15" s="83" t="s">
        <v>148</v>
      </c>
      <c r="CQ15" s="84"/>
      <c r="CR15" s="85">
        <f>IFERROR(CQ15/CQ18,0)</f>
        <v>0</v>
      </c>
      <c r="CT15" s="225">
        <f>CT10+1</f>
        <v>2</v>
      </c>
      <c r="CU15" s="225"/>
      <c r="CV15" s="225"/>
      <c r="CW15" s="225"/>
      <c r="CX15" s="225"/>
      <c r="CY15" s="83" t="s">
        <v>148</v>
      </c>
      <c r="CZ15" s="84"/>
      <c r="DA15" s="85">
        <f>IFERROR(CZ15/CZ18,0)</f>
        <v>0</v>
      </c>
      <c r="DC15" s="225">
        <f>DC10+1</f>
        <v>2</v>
      </c>
      <c r="DD15" s="225"/>
      <c r="DE15" s="225"/>
      <c r="DF15" s="225"/>
      <c r="DG15" s="225"/>
      <c r="DH15" s="83" t="s">
        <v>148</v>
      </c>
      <c r="DI15" s="84"/>
      <c r="DJ15" s="85">
        <f>IFERROR(DI15/DI18,0)</f>
        <v>0</v>
      </c>
      <c r="DL15" s="225">
        <f>DL10+1</f>
        <v>2</v>
      </c>
      <c r="DM15" s="225"/>
      <c r="DN15" s="225"/>
      <c r="DO15" s="225"/>
      <c r="DP15" s="225"/>
      <c r="DQ15" s="83" t="s">
        <v>148</v>
      </c>
      <c r="DR15" s="84"/>
      <c r="DS15" s="85">
        <f>IFERROR(DR15/DR18,0)</f>
        <v>0</v>
      </c>
      <c r="DU15" s="225">
        <f>DU10+1</f>
        <v>2</v>
      </c>
      <c r="DV15" s="225"/>
      <c r="DW15" s="225"/>
      <c r="DX15" s="225"/>
      <c r="DY15" s="225"/>
      <c r="DZ15" s="83" t="s">
        <v>148</v>
      </c>
      <c r="EA15" s="84"/>
      <c r="EB15" s="85">
        <f>IFERROR(EA15/EA18,0)</f>
        <v>0</v>
      </c>
      <c r="ED15" s="225">
        <f>ED10+1</f>
        <v>2</v>
      </c>
      <c r="EE15" s="225"/>
      <c r="EF15" s="225"/>
      <c r="EG15" s="225"/>
      <c r="EH15" s="225"/>
      <c r="EI15" s="83" t="s">
        <v>148</v>
      </c>
      <c r="EJ15" s="84"/>
      <c r="EK15" s="85">
        <f>IFERROR(EJ15/EJ18,0)</f>
        <v>0</v>
      </c>
      <c r="EM15" s="225">
        <f>EM10+1</f>
        <v>2</v>
      </c>
      <c r="EN15" s="225" t="s">
        <v>218</v>
      </c>
      <c r="EO15" s="225">
        <v>5000000</v>
      </c>
      <c r="EP15" s="225" t="s">
        <v>223</v>
      </c>
      <c r="EQ15" s="227" t="s">
        <v>163</v>
      </c>
      <c r="ER15" s="83" t="s">
        <v>148</v>
      </c>
      <c r="ES15" s="84">
        <f>ES18</f>
        <v>5000000</v>
      </c>
      <c r="ET15" s="85">
        <f>IFERROR(ES15/ES18,0)</f>
        <v>1</v>
      </c>
      <c r="EV15" s="225">
        <f>EV10+1</f>
        <v>2</v>
      </c>
      <c r="EW15" s="225"/>
      <c r="EX15" s="225"/>
      <c r="EY15" s="225"/>
      <c r="EZ15" s="227"/>
      <c r="FA15" s="83" t="s">
        <v>148</v>
      </c>
      <c r="FB15" s="84"/>
      <c r="FC15" s="85">
        <f>IFERROR(FB15/FB18,0)</f>
        <v>0</v>
      </c>
      <c r="FE15" s="225">
        <f>FE10+1</f>
        <v>2</v>
      </c>
      <c r="FF15" s="225" t="s">
        <v>215</v>
      </c>
      <c r="FG15" s="225">
        <v>24843000</v>
      </c>
      <c r="FH15" s="225" t="s">
        <v>225</v>
      </c>
      <c r="FI15" s="227" t="s">
        <v>163</v>
      </c>
      <c r="FJ15" s="83" t="s">
        <v>148</v>
      </c>
      <c r="FK15" s="84">
        <f>FK18</f>
        <v>24843000</v>
      </c>
      <c r="FL15" s="85">
        <f>IFERROR(FK15/FK18,0)</f>
        <v>1</v>
      </c>
      <c r="FN15" s="225">
        <f>FN10+1</f>
        <v>2</v>
      </c>
      <c r="FO15" s="225"/>
      <c r="FP15" s="225"/>
      <c r="FQ15" s="225"/>
      <c r="FR15" s="225"/>
      <c r="FS15" s="83" t="s">
        <v>148</v>
      </c>
      <c r="FT15" s="84"/>
      <c r="FU15" s="85">
        <f>IFERROR(FT15/FT18,0)</f>
        <v>0</v>
      </c>
      <c r="FW15" s="225">
        <f>FW10+1</f>
        <v>2</v>
      </c>
      <c r="FX15" s="225" t="s">
        <v>164</v>
      </c>
      <c r="FY15" s="226">
        <v>5000000</v>
      </c>
      <c r="FZ15" s="236" t="s">
        <v>162</v>
      </c>
      <c r="GA15" s="225" t="s">
        <v>163</v>
      </c>
      <c r="GB15" s="83" t="s">
        <v>148</v>
      </c>
      <c r="GC15" s="84">
        <f>GC18</f>
        <v>5000000</v>
      </c>
      <c r="GD15" s="85">
        <f>IFERROR(GC15/GC18,0)</f>
        <v>1</v>
      </c>
      <c r="GF15" s="225">
        <f>GF10+1</f>
        <v>2</v>
      </c>
      <c r="GG15" s="225" t="s">
        <v>171</v>
      </c>
      <c r="GH15" s="226">
        <v>19491395.469999999</v>
      </c>
      <c r="GI15" s="225" t="s">
        <v>172</v>
      </c>
      <c r="GJ15" s="225" t="s">
        <v>170</v>
      </c>
      <c r="GK15" s="83" t="s">
        <v>148</v>
      </c>
      <c r="GL15" s="84">
        <f>GL18</f>
        <v>19491395.469999999</v>
      </c>
      <c r="GM15" s="85">
        <f>IFERROR(GL15/GL18,0)</f>
        <v>1</v>
      </c>
      <c r="GO15" s="225">
        <f>GO10+1</f>
        <v>2</v>
      </c>
      <c r="GP15" s="225"/>
      <c r="GQ15" s="225"/>
      <c r="GR15" s="225"/>
      <c r="GS15" s="225"/>
      <c r="GT15" s="83" t="s">
        <v>148</v>
      </c>
      <c r="GU15" s="84"/>
      <c r="GV15" s="85">
        <f>IFERROR(GU15/GU18,0)</f>
        <v>0</v>
      </c>
    </row>
    <row r="16" spans="2:204">
      <c r="B16" s="225"/>
      <c r="C16" s="225"/>
      <c r="D16" s="225"/>
      <c r="E16" s="225"/>
      <c r="F16" s="225"/>
      <c r="G16" s="83" t="s">
        <v>9</v>
      </c>
      <c r="H16" s="84"/>
      <c r="I16" s="85">
        <f t="shared" ref="I16:I17" si="23">IFERROR(H16/H19,0)</f>
        <v>0</v>
      </c>
      <c r="K16" s="225"/>
      <c r="L16" s="225"/>
      <c r="M16" s="225"/>
      <c r="N16" s="225"/>
      <c r="O16" s="225"/>
      <c r="P16" s="83" t="s">
        <v>9</v>
      </c>
      <c r="Q16" s="84"/>
      <c r="R16" s="85">
        <f t="shared" ref="R16:R17" si="24">IFERROR(Q16/Q19,0)</f>
        <v>0</v>
      </c>
      <c r="T16" s="225"/>
      <c r="U16" s="225"/>
      <c r="V16" s="225"/>
      <c r="W16" s="225"/>
      <c r="X16" s="225"/>
      <c r="Y16" s="83" t="s">
        <v>9</v>
      </c>
      <c r="Z16" s="84"/>
      <c r="AA16" s="85">
        <f t="shared" ref="AA16:AA17" si="25">IFERROR(Z16/Z19,0)</f>
        <v>0</v>
      </c>
      <c r="AB16" s="225"/>
      <c r="AC16" s="225"/>
      <c r="AD16" s="225"/>
      <c r="AE16" s="225"/>
      <c r="AF16" s="225"/>
      <c r="AG16" s="83" t="s">
        <v>9</v>
      </c>
      <c r="AH16" s="84"/>
      <c r="AI16" s="85">
        <f t="shared" ref="AI16:AI17" si="26">IFERROR(AH16/AH19,0)</f>
        <v>0</v>
      </c>
      <c r="AJ16" s="225"/>
      <c r="AK16" s="225"/>
      <c r="AL16" s="225"/>
      <c r="AM16" s="225"/>
      <c r="AN16" s="225"/>
      <c r="AO16" s="83" t="s">
        <v>9</v>
      </c>
      <c r="AP16" s="84"/>
      <c r="AQ16" s="85">
        <f t="shared" ref="AQ16:AQ17" si="27">IFERROR(AP16/AP19,0)</f>
        <v>0</v>
      </c>
      <c r="AR16" s="225"/>
      <c r="AS16" s="225"/>
      <c r="AT16" s="225"/>
      <c r="AU16" s="225"/>
      <c r="AV16" s="225"/>
      <c r="AW16" s="83" t="s">
        <v>9</v>
      </c>
      <c r="AX16" s="84"/>
      <c r="AY16" s="85">
        <f t="shared" ref="AY16:AY17" si="28">IFERROR(AX16/AX19,0)</f>
        <v>0</v>
      </c>
      <c r="BA16" s="225"/>
      <c r="BB16" s="225"/>
      <c r="BC16" s="225"/>
      <c r="BD16" s="225"/>
      <c r="BE16" s="225"/>
      <c r="BF16" s="83" t="s">
        <v>9</v>
      </c>
      <c r="BG16" s="84"/>
      <c r="BH16" s="85">
        <f t="shared" ref="BH16:BH17" si="29">IFERROR(BG16/BG19,0)</f>
        <v>0</v>
      </c>
      <c r="BJ16" s="225"/>
      <c r="BK16" s="225"/>
      <c r="BL16" s="225"/>
      <c r="BM16" s="225"/>
      <c r="BN16" s="225"/>
      <c r="BO16" s="83" t="s">
        <v>9</v>
      </c>
      <c r="BP16" s="84"/>
      <c r="BQ16" s="85">
        <f t="shared" ref="BQ16:BQ17" si="30">IFERROR(BP16/BP19,0)</f>
        <v>0</v>
      </c>
      <c r="BS16" s="225"/>
      <c r="BT16" s="225"/>
      <c r="BU16" s="225"/>
      <c r="BV16" s="225"/>
      <c r="BW16" s="225"/>
      <c r="BX16" s="83" t="s">
        <v>9</v>
      </c>
      <c r="BY16" s="84"/>
      <c r="BZ16" s="85">
        <f t="shared" ref="BZ16:BZ17" si="31">IFERROR(BY16/BY19,0)</f>
        <v>0</v>
      </c>
      <c r="CB16" s="225"/>
      <c r="CC16" s="225"/>
      <c r="CD16" s="225"/>
      <c r="CE16" s="225"/>
      <c r="CF16" s="225"/>
      <c r="CG16" s="83" t="s">
        <v>9</v>
      </c>
      <c r="CH16" s="84"/>
      <c r="CI16" s="85">
        <f t="shared" ref="CI16:CI17" si="32">IFERROR(CH16/CH19,0)</f>
        <v>0</v>
      </c>
      <c r="CK16" s="225"/>
      <c r="CL16" s="225"/>
      <c r="CM16" s="225"/>
      <c r="CN16" s="225"/>
      <c r="CO16" s="225"/>
      <c r="CP16" s="83" t="s">
        <v>9</v>
      </c>
      <c r="CQ16" s="84"/>
      <c r="CR16" s="85">
        <f t="shared" ref="CR16:CR17" si="33">IFERROR(CQ16/CQ19,0)</f>
        <v>0</v>
      </c>
      <c r="CT16" s="225"/>
      <c r="CU16" s="225"/>
      <c r="CV16" s="225"/>
      <c r="CW16" s="225"/>
      <c r="CX16" s="225"/>
      <c r="CY16" s="83" t="s">
        <v>9</v>
      </c>
      <c r="CZ16" s="84"/>
      <c r="DA16" s="85">
        <f t="shared" ref="DA16:DA17" si="34">IFERROR(CZ16/CZ19,0)</f>
        <v>0</v>
      </c>
      <c r="DC16" s="225"/>
      <c r="DD16" s="225"/>
      <c r="DE16" s="225"/>
      <c r="DF16" s="225"/>
      <c r="DG16" s="225"/>
      <c r="DH16" s="83" t="s">
        <v>9</v>
      </c>
      <c r="DI16" s="84"/>
      <c r="DJ16" s="85">
        <f t="shared" ref="DJ16:DJ17" si="35">IFERROR(DI16/DI19,0)</f>
        <v>0</v>
      </c>
      <c r="DL16" s="225"/>
      <c r="DM16" s="225"/>
      <c r="DN16" s="225"/>
      <c r="DO16" s="225"/>
      <c r="DP16" s="225"/>
      <c r="DQ16" s="83" t="s">
        <v>9</v>
      </c>
      <c r="DR16" s="84"/>
      <c r="DS16" s="85">
        <f t="shared" ref="DS16:DS17" si="36">IFERROR(DR16/DR19,0)</f>
        <v>0</v>
      </c>
      <c r="DU16" s="225"/>
      <c r="DV16" s="225"/>
      <c r="DW16" s="225"/>
      <c r="DX16" s="225"/>
      <c r="DY16" s="225"/>
      <c r="DZ16" s="83" t="s">
        <v>9</v>
      </c>
      <c r="EA16" s="84"/>
      <c r="EB16" s="85">
        <f t="shared" ref="EB16:EB17" si="37">IFERROR(EA16/EA19,0)</f>
        <v>0</v>
      </c>
      <c r="ED16" s="225"/>
      <c r="EE16" s="225"/>
      <c r="EF16" s="225"/>
      <c r="EG16" s="225"/>
      <c r="EH16" s="225"/>
      <c r="EI16" s="83" t="s">
        <v>9</v>
      </c>
      <c r="EJ16" s="84"/>
      <c r="EK16" s="85">
        <f t="shared" ref="EK16:EK17" si="38">IFERROR(EJ16/EJ19,0)</f>
        <v>0</v>
      </c>
      <c r="EM16" s="225"/>
      <c r="EN16" s="225"/>
      <c r="EO16" s="225"/>
      <c r="EP16" s="225"/>
      <c r="EQ16" s="228"/>
      <c r="ER16" s="83" t="s">
        <v>9</v>
      </c>
      <c r="ES16" s="84"/>
      <c r="ET16" s="85">
        <f t="shared" ref="ET16:ET17" si="39">IFERROR(ES16/ES19,0)</f>
        <v>0</v>
      </c>
      <c r="EV16" s="225"/>
      <c r="EW16" s="225"/>
      <c r="EX16" s="225"/>
      <c r="EY16" s="225"/>
      <c r="EZ16" s="228"/>
      <c r="FA16" s="83" t="s">
        <v>9</v>
      </c>
      <c r="FB16" s="84"/>
      <c r="FC16" s="85">
        <f t="shared" ref="FC16:FC17" si="40">IFERROR(FB16/FB19,0)</f>
        <v>0</v>
      </c>
      <c r="FE16" s="225"/>
      <c r="FF16" s="225"/>
      <c r="FG16" s="225"/>
      <c r="FH16" s="225"/>
      <c r="FI16" s="228"/>
      <c r="FJ16" s="83" t="s">
        <v>9</v>
      </c>
      <c r="FK16" s="84"/>
      <c r="FL16" s="85">
        <f t="shared" ref="FL16:FL17" si="41">IFERROR(FK16/FK19,0)</f>
        <v>0</v>
      </c>
      <c r="FN16" s="225"/>
      <c r="FO16" s="225"/>
      <c r="FP16" s="225"/>
      <c r="FQ16" s="225"/>
      <c r="FR16" s="225"/>
      <c r="FS16" s="83" t="s">
        <v>9</v>
      </c>
      <c r="FT16" s="84"/>
      <c r="FU16" s="85">
        <f t="shared" ref="FU16:FU17" si="42">IFERROR(FT16/FT19,0)</f>
        <v>0</v>
      </c>
      <c r="FW16" s="225"/>
      <c r="FX16" s="225"/>
      <c r="FY16" s="226"/>
      <c r="FZ16" s="236"/>
      <c r="GA16" s="225"/>
      <c r="GB16" s="83" t="s">
        <v>9</v>
      </c>
      <c r="GC16" s="84"/>
      <c r="GD16" s="85">
        <f t="shared" ref="GD16:GD17" si="43">IFERROR(GC16/GC19,0)</f>
        <v>0</v>
      </c>
      <c r="GF16" s="225"/>
      <c r="GG16" s="225"/>
      <c r="GH16" s="226"/>
      <c r="GI16" s="225"/>
      <c r="GJ16" s="225"/>
      <c r="GK16" s="83" t="s">
        <v>9</v>
      </c>
      <c r="GL16" s="86"/>
      <c r="GM16" s="85">
        <f t="shared" ref="GM16:GM17" si="44">IFERROR(GL16/GL19,0)</f>
        <v>0</v>
      </c>
      <c r="GO16" s="225"/>
      <c r="GP16" s="225"/>
      <c r="GQ16" s="225"/>
      <c r="GR16" s="225"/>
      <c r="GS16" s="225"/>
      <c r="GT16" s="83" t="s">
        <v>9</v>
      </c>
      <c r="GU16" s="84"/>
      <c r="GV16" s="85">
        <f t="shared" ref="GV16:GV17" si="45">IFERROR(GU16/GU19,0)</f>
        <v>0</v>
      </c>
    </row>
    <row r="17" spans="2:206">
      <c r="B17" s="225"/>
      <c r="C17" s="225"/>
      <c r="D17" s="225"/>
      <c r="E17" s="225"/>
      <c r="F17" s="225"/>
      <c r="G17" s="83" t="s">
        <v>8</v>
      </c>
      <c r="H17" s="84"/>
      <c r="I17" s="85">
        <f t="shared" si="23"/>
        <v>0</v>
      </c>
      <c r="K17" s="225"/>
      <c r="L17" s="225"/>
      <c r="M17" s="225"/>
      <c r="N17" s="225"/>
      <c r="O17" s="225"/>
      <c r="P17" s="83" t="s">
        <v>8</v>
      </c>
      <c r="Q17" s="84"/>
      <c r="R17" s="85">
        <f t="shared" si="24"/>
        <v>0</v>
      </c>
      <c r="T17" s="225"/>
      <c r="U17" s="225"/>
      <c r="V17" s="225"/>
      <c r="W17" s="225"/>
      <c r="X17" s="225"/>
      <c r="Y17" s="83" t="s">
        <v>8</v>
      </c>
      <c r="Z17" s="84"/>
      <c r="AA17" s="85">
        <f t="shared" si="25"/>
        <v>0</v>
      </c>
      <c r="AB17" s="225"/>
      <c r="AC17" s="225"/>
      <c r="AD17" s="225"/>
      <c r="AE17" s="225"/>
      <c r="AF17" s="225"/>
      <c r="AG17" s="83" t="s">
        <v>8</v>
      </c>
      <c r="AH17" s="84"/>
      <c r="AI17" s="85">
        <f t="shared" si="26"/>
        <v>0</v>
      </c>
      <c r="AJ17" s="225"/>
      <c r="AK17" s="225"/>
      <c r="AL17" s="225"/>
      <c r="AM17" s="225"/>
      <c r="AN17" s="225"/>
      <c r="AO17" s="83" t="s">
        <v>8</v>
      </c>
      <c r="AP17" s="84"/>
      <c r="AQ17" s="85">
        <f t="shared" si="27"/>
        <v>0</v>
      </c>
      <c r="AR17" s="225"/>
      <c r="AS17" s="225"/>
      <c r="AT17" s="225"/>
      <c r="AU17" s="225"/>
      <c r="AV17" s="225"/>
      <c r="AW17" s="83" t="s">
        <v>8</v>
      </c>
      <c r="AX17" s="84"/>
      <c r="AY17" s="85">
        <f t="shared" si="28"/>
        <v>0</v>
      </c>
      <c r="BA17" s="225"/>
      <c r="BB17" s="225"/>
      <c r="BC17" s="225"/>
      <c r="BD17" s="225"/>
      <c r="BE17" s="225"/>
      <c r="BF17" s="83" t="s">
        <v>8</v>
      </c>
      <c r="BG17" s="84"/>
      <c r="BH17" s="85">
        <f t="shared" si="29"/>
        <v>0</v>
      </c>
      <c r="BJ17" s="225"/>
      <c r="BK17" s="225"/>
      <c r="BL17" s="225"/>
      <c r="BM17" s="225"/>
      <c r="BN17" s="225"/>
      <c r="BO17" s="83" t="s">
        <v>8</v>
      </c>
      <c r="BP17" s="84"/>
      <c r="BQ17" s="85">
        <f t="shared" si="30"/>
        <v>0</v>
      </c>
      <c r="BS17" s="225"/>
      <c r="BT17" s="225"/>
      <c r="BU17" s="225"/>
      <c r="BV17" s="225"/>
      <c r="BW17" s="225"/>
      <c r="BX17" s="83" t="s">
        <v>8</v>
      </c>
      <c r="BY17" s="84"/>
      <c r="BZ17" s="85">
        <f t="shared" si="31"/>
        <v>0</v>
      </c>
      <c r="CB17" s="225"/>
      <c r="CC17" s="225"/>
      <c r="CD17" s="225"/>
      <c r="CE17" s="225"/>
      <c r="CF17" s="225"/>
      <c r="CG17" s="83" t="s">
        <v>8</v>
      </c>
      <c r="CH17" s="84"/>
      <c r="CI17" s="85">
        <f t="shared" si="32"/>
        <v>0</v>
      </c>
      <c r="CK17" s="225"/>
      <c r="CL17" s="225"/>
      <c r="CM17" s="225"/>
      <c r="CN17" s="225"/>
      <c r="CO17" s="225"/>
      <c r="CP17" s="83" t="s">
        <v>8</v>
      </c>
      <c r="CQ17" s="84"/>
      <c r="CR17" s="85">
        <f t="shared" si="33"/>
        <v>0</v>
      </c>
      <c r="CT17" s="225"/>
      <c r="CU17" s="225"/>
      <c r="CV17" s="225"/>
      <c r="CW17" s="225"/>
      <c r="CX17" s="225"/>
      <c r="CY17" s="83" t="s">
        <v>8</v>
      </c>
      <c r="CZ17" s="84"/>
      <c r="DA17" s="85">
        <f t="shared" si="34"/>
        <v>0</v>
      </c>
      <c r="DC17" s="225"/>
      <c r="DD17" s="225"/>
      <c r="DE17" s="225"/>
      <c r="DF17" s="225"/>
      <c r="DG17" s="225"/>
      <c r="DH17" s="83" t="s">
        <v>8</v>
      </c>
      <c r="DI17" s="84"/>
      <c r="DJ17" s="85">
        <f t="shared" si="35"/>
        <v>0</v>
      </c>
      <c r="DL17" s="225"/>
      <c r="DM17" s="225"/>
      <c r="DN17" s="225"/>
      <c r="DO17" s="225"/>
      <c r="DP17" s="225"/>
      <c r="DQ17" s="83" t="s">
        <v>8</v>
      </c>
      <c r="DR17" s="84"/>
      <c r="DS17" s="85">
        <f t="shared" si="36"/>
        <v>0</v>
      </c>
      <c r="DU17" s="225"/>
      <c r="DV17" s="225"/>
      <c r="DW17" s="225"/>
      <c r="DX17" s="225"/>
      <c r="DY17" s="225"/>
      <c r="DZ17" s="83" t="s">
        <v>8</v>
      </c>
      <c r="EA17" s="84"/>
      <c r="EB17" s="85">
        <f t="shared" si="37"/>
        <v>0</v>
      </c>
      <c r="ED17" s="225"/>
      <c r="EE17" s="225"/>
      <c r="EF17" s="225"/>
      <c r="EG17" s="225"/>
      <c r="EH17" s="225"/>
      <c r="EI17" s="83" t="s">
        <v>8</v>
      </c>
      <c r="EJ17" s="84"/>
      <c r="EK17" s="85">
        <f t="shared" si="38"/>
        <v>0</v>
      </c>
      <c r="EM17" s="225"/>
      <c r="EN17" s="225"/>
      <c r="EO17" s="225"/>
      <c r="EP17" s="225"/>
      <c r="EQ17" s="228"/>
      <c r="ER17" s="83" t="s">
        <v>8</v>
      </c>
      <c r="ES17" s="84"/>
      <c r="ET17" s="85">
        <f t="shared" si="39"/>
        <v>0</v>
      </c>
      <c r="EV17" s="225"/>
      <c r="EW17" s="225"/>
      <c r="EX17" s="225"/>
      <c r="EY17" s="225"/>
      <c r="EZ17" s="228"/>
      <c r="FA17" s="83" t="s">
        <v>8</v>
      </c>
      <c r="FB17" s="84"/>
      <c r="FC17" s="85">
        <f t="shared" si="40"/>
        <v>0</v>
      </c>
      <c r="FE17" s="225"/>
      <c r="FF17" s="225"/>
      <c r="FG17" s="225"/>
      <c r="FH17" s="225"/>
      <c r="FI17" s="228"/>
      <c r="FJ17" s="83" t="s">
        <v>8</v>
      </c>
      <c r="FK17" s="84"/>
      <c r="FL17" s="85">
        <f t="shared" si="41"/>
        <v>0</v>
      </c>
      <c r="FN17" s="225"/>
      <c r="FO17" s="225"/>
      <c r="FP17" s="225"/>
      <c r="FQ17" s="225"/>
      <c r="FR17" s="225"/>
      <c r="FS17" s="83" t="s">
        <v>8</v>
      </c>
      <c r="FT17" s="84"/>
      <c r="FU17" s="85">
        <f t="shared" si="42"/>
        <v>0</v>
      </c>
      <c r="FW17" s="225"/>
      <c r="FX17" s="225"/>
      <c r="FY17" s="226"/>
      <c r="FZ17" s="236"/>
      <c r="GA17" s="225"/>
      <c r="GB17" s="83" t="s">
        <v>8</v>
      </c>
      <c r="GC17" s="84"/>
      <c r="GD17" s="85">
        <f t="shared" si="43"/>
        <v>0</v>
      </c>
      <c r="GF17" s="225"/>
      <c r="GG17" s="225"/>
      <c r="GH17" s="226"/>
      <c r="GI17" s="225"/>
      <c r="GJ17" s="225"/>
      <c r="GK17" s="83" t="s">
        <v>8</v>
      </c>
      <c r="GL17" s="86"/>
      <c r="GM17" s="85">
        <f t="shared" si="44"/>
        <v>0</v>
      </c>
      <c r="GO17" s="225"/>
      <c r="GP17" s="225"/>
      <c r="GQ17" s="225"/>
      <c r="GR17" s="225"/>
      <c r="GS17" s="225"/>
      <c r="GT17" s="83" t="s">
        <v>8</v>
      </c>
      <c r="GU17" s="84"/>
      <c r="GV17" s="85">
        <f t="shared" si="45"/>
        <v>0</v>
      </c>
    </row>
    <row r="18" spans="2:206" ht="76.5" customHeight="1">
      <c r="B18" s="225"/>
      <c r="C18" s="225"/>
      <c r="D18" s="225"/>
      <c r="E18" s="225"/>
      <c r="F18" s="225"/>
      <c r="G18" s="83" t="s">
        <v>11</v>
      </c>
      <c r="H18" s="84">
        <f>D15</f>
        <v>0</v>
      </c>
      <c r="I18" s="83"/>
      <c r="K18" s="225"/>
      <c r="L18" s="225"/>
      <c r="M18" s="225"/>
      <c r="N18" s="225"/>
      <c r="O18" s="225"/>
      <c r="P18" s="83" t="s">
        <v>11</v>
      </c>
      <c r="Q18" s="84">
        <f>M15</f>
        <v>0</v>
      </c>
      <c r="R18" s="83"/>
      <c r="T18" s="225"/>
      <c r="U18" s="225"/>
      <c r="V18" s="225"/>
      <c r="W18" s="225"/>
      <c r="X18" s="225"/>
      <c r="Y18" s="83" t="s">
        <v>11</v>
      </c>
      <c r="Z18" s="84">
        <f>V15</f>
        <v>0</v>
      </c>
      <c r="AA18" s="83"/>
      <c r="AB18" s="225"/>
      <c r="AC18" s="225"/>
      <c r="AD18" s="225"/>
      <c r="AE18" s="225"/>
      <c r="AF18" s="225"/>
      <c r="AG18" s="83" t="s">
        <v>11</v>
      </c>
      <c r="AH18" s="84">
        <f>AD15</f>
        <v>0</v>
      </c>
      <c r="AI18" s="83"/>
      <c r="AJ18" s="225"/>
      <c r="AK18" s="225"/>
      <c r="AL18" s="225"/>
      <c r="AM18" s="225"/>
      <c r="AN18" s="225"/>
      <c r="AO18" s="83" t="s">
        <v>11</v>
      </c>
      <c r="AP18" s="84">
        <f>AL15</f>
        <v>0</v>
      </c>
      <c r="AQ18" s="83"/>
      <c r="AR18" s="225"/>
      <c r="AS18" s="225"/>
      <c r="AT18" s="225"/>
      <c r="AU18" s="225"/>
      <c r="AV18" s="225"/>
      <c r="AW18" s="83" t="s">
        <v>11</v>
      </c>
      <c r="AX18" s="84">
        <f>AT15</f>
        <v>0</v>
      </c>
      <c r="AY18" s="83"/>
      <c r="BA18" s="225"/>
      <c r="BB18" s="225"/>
      <c r="BC18" s="225"/>
      <c r="BD18" s="225"/>
      <c r="BE18" s="225"/>
      <c r="BF18" s="83" t="s">
        <v>11</v>
      </c>
      <c r="BG18" s="84">
        <f>BC15</f>
        <v>0</v>
      </c>
      <c r="BH18" s="83"/>
      <c r="BJ18" s="225"/>
      <c r="BK18" s="225"/>
      <c r="BL18" s="225"/>
      <c r="BM18" s="225"/>
      <c r="BN18" s="225"/>
      <c r="BO18" s="83" t="s">
        <v>11</v>
      </c>
      <c r="BP18" s="84">
        <f>BL15</f>
        <v>0</v>
      </c>
      <c r="BQ18" s="83"/>
      <c r="BS18" s="225"/>
      <c r="BT18" s="225"/>
      <c r="BU18" s="225"/>
      <c r="BV18" s="225"/>
      <c r="BW18" s="225"/>
      <c r="BX18" s="83" t="s">
        <v>11</v>
      </c>
      <c r="BY18" s="84">
        <f>BU15</f>
        <v>0</v>
      </c>
      <c r="BZ18" s="83"/>
      <c r="CB18" s="225"/>
      <c r="CC18" s="225"/>
      <c r="CD18" s="225"/>
      <c r="CE18" s="225"/>
      <c r="CF18" s="225"/>
      <c r="CG18" s="83" t="s">
        <v>11</v>
      </c>
      <c r="CH18" s="84">
        <f>CD15</f>
        <v>0</v>
      </c>
      <c r="CI18" s="83"/>
      <c r="CK18" s="225"/>
      <c r="CL18" s="225"/>
      <c r="CM18" s="225"/>
      <c r="CN18" s="225"/>
      <c r="CO18" s="225"/>
      <c r="CP18" s="83" t="s">
        <v>11</v>
      </c>
      <c r="CQ18" s="84">
        <f>CM15</f>
        <v>0</v>
      </c>
      <c r="CR18" s="83"/>
      <c r="CT18" s="225"/>
      <c r="CU18" s="225"/>
      <c r="CV18" s="225"/>
      <c r="CW18" s="225"/>
      <c r="CX18" s="225"/>
      <c r="CY18" s="83" t="s">
        <v>11</v>
      </c>
      <c r="CZ18" s="84">
        <f>CV15</f>
        <v>0</v>
      </c>
      <c r="DA18" s="83"/>
      <c r="DC18" s="225"/>
      <c r="DD18" s="225"/>
      <c r="DE18" s="225"/>
      <c r="DF18" s="225"/>
      <c r="DG18" s="225"/>
      <c r="DH18" s="83" t="s">
        <v>11</v>
      </c>
      <c r="DI18" s="84">
        <f>DE15</f>
        <v>0</v>
      </c>
      <c r="DJ18" s="83"/>
      <c r="DL18" s="225"/>
      <c r="DM18" s="225"/>
      <c r="DN18" s="225"/>
      <c r="DO18" s="225"/>
      <c r="DP18" s="225"/>
      <c r="DQ18" s="83" t="s">
        <v>11</v>
      </c>
      <c r="DR18" s="84">
        <f>DN15</f>
        <v>0</v>
      </c>
      <c r="DS18" s="83"/>
      <c r="DU18" s="225"/>
      <c r="DV18" s="225"/>
      <c r="DW18" s="225"/>
      <c r="DX18" s="225"/>
      <c r="DY18" s="225"/>
      <c r="DZ18" s="83" t="s">
        <v>11</v>
      </c>
      <c r="EA18" s="84">
        <f>DW15</f>
        <v>0</v>
      </c>
      <c r="EB18" s="83"/>
      <c r="ED18" s="225"/>
      <c r="EE18" s="225"/>
      <c r="EF18" s="225"/>
      <c r="EG18" s="225"/>
      <c r="EH18" s="225"/>
      <c r="EI18" s="83" t="s">
        <v>11</v>
      </c>
      <c r="EJ18" s="84">
        <f>EF15</f>
        <v>0</v>
      </c>
      <c r="EK18" s="83"/>
      <c r="EM18" s="225"/>
      <c r="EN18" s="225"/>
      <c r="EO18" s="225"/>
      <c r="EP18" s="225"/>
      <c r="EQ18" s="229"/>
      <c r="ER18" s="83" t="s">
        <v>11</v>
      </c>
      <c r="ES18" s="84">
        <f>EO15</f>
        <v>5000000</v>
      </c>
      <c r="ET18" s="83"/>
      <c r="EV18" s="225"/>
      <c r="EW18" s="225"/>
      <c r="EX18" s="225"/>
      <c r="EY18" s="225"/>
      <c r="EZ18" s="229"/>
      <c r="FA18" s="83" t="s">
        <v>11</v>
      </c>
      <c r="FB18" s="84">
        <f>EX15</f>
        <v>0</v>
      </c>
      <c r="FC18" s="83"/>
      <c r="FE18" s="225"/>
      <c r="FF18" s="225"/>
      <c r="FG18" s="225"/>
      <c r="FH18" s="225"/>
      <c r="FI18" s="229"/>
      <c r="FJ18" s="83" t="s">
        <v>11</v>
      </c>
      <c r="FK18" s="84">
        <f>FG15</f>
        <v>24843000</v>
      </c>
      <c r="FL18" s="83"/>
      <c r="FN18" s="225"/>
      <c r="FO18" s="225"/>
      <c r="FP18" s="225"/>
      <c r="FQ18" s="225"/>
      <c r="FR18" s="225"/>
      <c r="FS18" s="83" t="s">
        <v>11</v>
      </c>
      <c r="FT18" s="84">
        <f>FP15</f>
        <v>0</v>
      </c>
      <c r="FU18" s="83"/>
      <c r="FW18" s="225"/>
      <c r="FX18" s="225"/>
      <c r="FY18" s="226"/>
      <c r="FZ18" s="236"/>
      <c r="GA18" s="225"/>
      <c r="GB18" s="83" t="s">
        <v>11</v>
      </c>
      <c r="GC18" s="84">
        <f>FY15</f>
        <v>5000000</v>
      </c>
      <c r="GD18" s="83"/>
      <c r="GF18" s="225"/>
      <c r="GG18" s="225"/>
      <c r="GH18" s="226"/>
      <c r="GI18" s="225"/>
      <c r="GJ18" s="225"/>
      <c r="GK18" s="83" t="s">
        <v>11</v>
      </c>
      <c r="GL18" s="86">
        <f>GH15</f>
        <v>19491395.469999999</v>
      </c>
      <c r="GM18" s="83"/>
      <c r="GO18" s="225"/>
      <c r="GP18" s="225"/>
      <c r="GQ18" s="225"/>
      <c r="GR18" s="225"/>
      <c r="GS18" s="225"/>
      <c r="GT18" s="83" t="s">
        <v>11</v>
      </c>
      <c r="GU18" s="84">
        <f>GQ15</f>
        <v>0</v>
      </c>
      <c r="GV18" s="83"/>
    </row>
    <row r="19" spans="2:206" ht="18.75" customHeight="1">
      <c r="H19" s="87"/>
      <c r="Q19" s="87"/>
      <c r="Z19" s="87"/>
      <c r="AH19" s="87"/>
      <c r="AP19" s="87"/>
      <c r="AX19" s="87"/>
      <c r="BG19" s="87"/>
      <c r="BP19" s="87"/>
      <c r="BY19" s="87"/>
      <c r="CH19" s="87"/>
      <c r="CQ19" s="87"/>
      <c r="CZ19" s="87"/>
      <c r="DI19" s="87"/>
      <c r="DR19" s="87"/>
      <c r="EA19" s="87"/>
      <c r="EJ19" s="87"/>
      <c r="ES19" s="87"/>
      <c r="FB19" s="87"/>
      <c r="FK19" s="87"/>
      <c r="FT19" s="87"/>
      <c r="FY19" s="88"/>
      <c r="FZ19" s="89"/>
      <c r="GC19" s="87"/>
      <c r="GH19" s="88"/>
      <c r="GU19" s="87"/>
    </row>
    <row r="20" spans="2:206">
      <c r="B20" s="225">
        <f>B15+1</f>
        <v>3</v>
      </c>
      <c r="C20" s="225"/>
      <c r="D20" s="225"/>
      <c r="E20" s="225"/>
      <c r="F20" s="225"/>
      <c r="G20" s="83" t="s">
        <v>148</v>
      </c>
      <c r="H20" s="84"/>
      <c r="I20" s="85">
        <f>IFERROR(H20/H23,0)</f>
        <v>0</v>
      </c>
      <c r="K20" s="225">
        <f>K15+1</f>
        <v>3</v>
      </c>
      <c r="L20" s="225"/>
      <c r="M20" s="225"/>
      <c r="N20" s="225"/>
      <c r="O20" s="225"/>
      <c r="P20" s="83" t="s">
        <v>148</v>
      </c>
      <c r="Q20" s="84"/>
      <c r="R20" s="85">
        <f>IFERROR(Q20/Q23,0)</f>
        <v>0</v>
      </c>
      <c r="T20" s="225">
        <f>T15+1</f>
        <v>3</v>
      </c>
      <c r="U20" s="225"/>
      <c r="V20" s="225"/>
      <c r="W20" s="225"/>
      <c r="X20" s="225"/>
      <c r="Y20" s="83" t="s">
        <v>148</v>
      </c>
      <c r="Z20" s="84"/>
      <c r="AA20" s="85">
        <f>IFERROR(Z20/Z23,0)</f>
        <v>0</v>
      </c>
      <c r="AB20" s="225">
        <f>AB15+1</f>
        <v>3</v>
      </c>
      <c r="AC20" s="225"/>
      <c r="AD20" s="225"/>
      <c r="AE20" s="225"/>
      <c r="AF20" s="225"/>
      <c r="AG20" s="83" t="s">
        <v>148</v>
      </c>
      <c r="AH20" s="84"/>
      <c r="AI20" s="85">
        <f>IFERROR(AH20/AH23,0)</f>
        <v>0</v>
      </c>
      <c r="AJ20" s="225">
        <f>AJ15+1</f>
        <v>3</v>
      </c>
      <c r="AK20" s="225"/>
      <c r="AL20" s="225"/>
      <c r="AM20" s="225"/>
      <c r="AN20" s="225"/>
      <c r="AO20" s="83" t="s">
        <v>148</v>
      </c>
      <c r="AP20" s="84"/>
      <c r="AQ20" s="85">
        <f>IFERROR(AP20/AP23,0)</f>
        <v>0</v>
      </c>
      <c r="AR20" s="225">
        <f>AR15+1</f>
        <v>3</v>
      </c>
      <c r="AS20" s="225"/>
      <c r="AT20" s="225"/>
      <c r="AU20" s="225"/>
      <c r="AV20" s="225"/>
      <c r="AW20" s="83" t="s">
        <v>148</v>
      </c>
      <c r="AX20" s="84"/>
      <c r="AY20" s="85">
        <f>IFERROR(AX20/AX23,0)</f>
        <v>0</v>
      </c>
      <c r="BA20" s="225">
        <f>BA15+1</f>
        <v>3</v>
      </c>
      <c r="BB20" s="225"/>
      <c r="BC20" s="225"/>
      <c r="BD20" s="225"/>
      <c r="BE20" s="225"/>
      <c r="BF20" s="83" t="s">
        <v>148</v>
      </c>
      <c r="BG20" s="84"/>
      <c r="BH20" s="85">
        <f>IFERROR(BG20/BG23,0)</f>
        <v>0</v>
      </c>
      <c r="BJ20" s="225">
        <f>BJ15+1</f>
        <v>3</v>
      </c>
      <c r="BK20" s="225"/>
      <c r="BL20" s="225"/>
      <c r="BM20" s="225"/>
      <c r="BN20" s="225"/>
      <c r="BO20" s="83" t="s">
        <v>148</v>
      </c>
      <c r="BP20" s="84"/>
      <c r="BQ20" s="85">
        <f>IFERROR(BP20/BP23,0)</f>
        <v>0</v>
      </c>
      <c r="BS20" s="225">
        <f>BS15+1</f>
        <v>3</v>
      </c>
      <c r="BT20" s="225"/>
      <c r="BU20" s="225"/>
      <c r="BV20" s="225"/>
      <c r="BW20" s="225"/>
      <c r="BX20" s="83" t="s">
        <v>148</v>
      </c>
      <c r="BY20" s="84"/>
      <c r="BZ20" s="85">
        <f>IFERROR(BY20/BY23,0)</f>
        <v>0</v>
      </c>
      <c r="CB20" s="225">
        <f>CB15+1</f>
        <v>3</v>
      </c>
      <c r="CC20" s="225"/>
      <c r="CD20" s="225"/>
      <c r="CE20" s="225"/>
      <c r="CF20" s="225"/>
      <c r="CG20" s="83" t="s">
        <v>148</v>
      </c>
      <c r="CH20" s="84"/>
      <c r="CI20" s="85">
        <f>IFERROR(CH20/CH23,0)</f>
        <v>0</v>
      </c>
      <c r="CK20" s="225">
        <f>CK15+1</f>
        <v>3</v>
      </c>
      <c r="CL20" s="225"/>
      <c r="CM20" s="225"/>
      <c r="CN20" s="225"/>
      <c r="CO20" s="225"/>
      <c r="CP20" s="83" t="s">
        <v>148</v>
      </c>
      <c r="CQ20" s="84"/>
      <c r="CR20" s="85">
        <f>IFERROR(CQ20/CQ23,0)</f>
        <v>0</v>
      </c>
      <c r="CT20" s="225">
        <f>CT15+1</f>
        <v>3</v>
      </c>
      <c r="CU20" s="225"/>
      <c r="CV20" s="225"/>
      <c r="CW20" s="225"/>
      <c r="CX20" s="225"/>
      <c r="CY20" s="83" t="s">
        <v>148</v>
      </c>
      <c r="CZ20" s="84"/>
      <c r="DA20" s="85">
        <f>IFERROR(CZ20/CZ23,0)</f>
        <v>0</v>
      </c>
      <c r="DC20" s="225">
        <f>DC15+1</f>
        <v>3</v>
      </c>
      <c r="DD20" s="225"/>
      <c r="DE20" s="225"/>
      <c r="DF20" s="225"/>
      <c r="DG20" s="225"/>
      <c r="DH20" s="83" t="s">
        <v>148</v>
      </c>
      <c r="DI20" s="84"/>
      <c r="DJ20" s="85">
        <f>IFERROR(DI20/DI23,0)</f>
        <v>0</v>
      </c>
      <c r="DL20" s="225">
        <f>DL15+1</f>
        <v>3</v>
      </c>
      <c r="DM20" s="225"/>
      <c r="DN20" s="225"/>
      <c r="DO20" s="225"/>
      <c r="DP20" s="225"/>
      <c r="DQ20" s="83" t="s">
        <v>148</v>
      </c>
      <c r="DR20" s="84"/>
      <c r="DS20" s="85">
        <f>IFERROR(DR20/DR23,0)</f>
        <v>0</v>
      </c>
      <c r="DU20" s="225">
        <f>DU15+1</f>
        <v>3</v>
      </c>
      <c r="DV20" s="225"/>
      <c r="DW20" s="225"/>
      <c r="DX20" s="225"/>
      <c r="DY20" s="225"/>
      <c r="DZ20" s="83" t="s">
        <v>148</v>
      </c>
      <c r="EA20" s="84"/>
      <c r="EB20" s="85">
        <f>IFERROR(EA20/EA23,0)</f>
        <v>0</v>
      </c>
      <c r="ED20" s="225">
        <f>ED15+1</f>
        <v>3</v>
      </c>
      <c r="EE20" s="225"/>
      <c r="EF20" s="225"/>
      <c r="EG20" s="225"/>
      <c r="EH20" s="225"/>
      <c r="EI20" s="83" t="s">
        <v>148</v>
      </c>
      <c r="EJ20" s="84"/>
      <c r="EK20" s="85">
        <f>IFERROR(EJ20/EJ23,0)</f>
        <v>0</v>
      </c>
      <c r="EM20" s="225">
        <f>EM15+1</f>
        <v>3</v>
      </c>
      <c r="EN20" s="225"/>
      <c r="EO20" s="225"/>
      <c r="EP20" s="225"/>
      <c r="EQ20" s="225"/>
      <c r="ER20" s="83" t="s">
        <v>148</v>
      </c>
      <c r="ES20" s="84"/>
      <c r="ET20" s="85">
        <f>IFERROR(ES20/ES23,0)</f>
        <v>0</v>
      </c>
      <c r="EV20" s="225">
        <f>EV15+1</f>
        <v>3</v>
      </c>
      <c r="EW20" s="225"/>
      <c r="EX20" s="225"/>
      <c r="EY20" s="225"/>
      <c r="EZ20" s="225"/>
      <c r="FA20" s="83" t="s">
        <v>148</v>
      </c>
      <c r="FB20" s="84"/>
      <c r="FC20" s="85">
        <f>IFERROR(FB20/FB23,0)</f>
        <v>0</v>
      </c>
      <c r="FE20" s="225">
        <f>FE15+1</f>
        <v>3</v>
      </c>
      <c r="FF20" s="225"/>
      <c r="FG20" s="225"/>
      <c r="FH20" s="225"/>
      <c r="FI20" s="225"/>
      <c r="FJ20" s="83" t="s">
        <v>148</v>
      </c>
      <c r="FK20" s="84"/>
      <c r="FL20" s="85">
        <f>IFERROR(FK20/FK23,0)</f>
        <v>0</v>
      </c>
      <c r="FN20" s="225">
        <f>FN15+1</f>
        <v>3</v>
      </c>
      <c r="FO20" s="225"/>
      <c r="FP20" s="225"/>
      <c r="FQ20" s="225"/>
      <c r="FR20" s="225"/>
      <c r="FS20" s="83" t="s">
        <v>148</v>
      </c>
      <c r="FT20" s="84"/>
      <c r="FU20" s="85">
        <f>IFERROR(FT20/FT23,0)</f>
        <v>0</v>
      </c>
      <c r="FW20" s="225">
        <f>FW15+1</f>
        <v>3</v>
      </c>
      <c r="FX20" s="225" t="s">
        <v>165</v>
      </c>
      <c r="FY20" s="226">
        <v>10460000</v>
      </c>
      <c r="FZ20" s="236" t="s">
        <v>166</v>
      </c>
      <c r="GA20" s="225" t="s">
        <v>163</v>
      </c>
      <c r="GB20" s="83" t="s">
        <v>148</v>
      </c>
      <c r="GC20" s="84">
        <f>GC23</f>
        <v>10460000</v>
      </c>
      <c r="GD20" s="85">
        <f>IFERROR(GC20/GC23,0)</f>
        <v>1</v>
      </c>
      <c r="GF20" s="225">
        <f>GF15+1</f>
        <v>3</v>
      </c>
      <c r="GG20" s="225" t="s">
        <v>173</v>
      </c>
      <c r="GH20" s="226">
        <v>20558012</v>
      </c>
      <c r="GI20" s="236" t="s">
        <v>174</v>
      </c>
      <c r="GJ20" s="225" t="s">
        <v>170</v>
      </c>
      <c r="GK20" s="83" t="s">
        <v>148</v>
      </c>
      <c r="GL20" s="84">
        <f>GL23</f>
        <v>20558012</v>
      </c>
      <c r="GM20" s="85">
        <f>IFERROR(GL20/GL23,0)</f>
        <v>1</v>
      </c>
      <c r="GO20" s="225">
        <f>GO15+1</f>
        <v>3</v>
      </c>
      <c r="GP20" s="225"/>
      <c r="GQ20" s="225"/>
      <c r="GR20" s="225"/>
      <c r="GS20" s="225"/>
      <c r="GT20" s="83" t="s">
        <v>148</v>
      </c>
      <c r="GU20" s="84"/>
      <c r="GV20" s="85">
        <f>IFERROR(GU20/GU23,0)</f>
        <v>0</v>
      </c>
    </row>
    <row r="21" spans="2:206">
      <c r="B21" s="225"/>
      <c r="C21" s="225"/>
      <c r="D21" s="225"/>
      <c r="E21" s="225"/>
      <c r="F21" s="225"/>
      <c r="G21" s="83" t="s">
        <v>9</v>
      </c>
      <c r="H21" s="84"/>
      <c r="I21" s="85">
        <f t="shared" ref="I21:I22" si="46">IFERROR(H21/H24,0)</f>
        <v>0</v>
      </c>
      <c r="K21" s="225"/>
      <c r="L21" s="225"/>
      <c r="M21" s="225"/>
      <c r="N21" s="225"/>
      <c r="O21" s="225"/>
      <c r="P21" s="83" t="s">
        <v>9</v>
      </c>
      <c r="Q21" s="84"/>
      <c r="R21" s="85">
        <f t="shared" ref="R21:R22" si="47">IFERROR(Q21/Q24,0)</f>
        <v>0</v>
      </c>
      <c r="T21" s="225"/>
      <c r="U21" s="225"/>
      <c r="V21" s="225"/>
      <c r="W21" s="225"/>
      <c r="X21" s="225"/>
      <c r="Y21" s="83" t="s">
        <v>9</v>
      </c>
      <c r="Z21" s="84"/>
      <c r="AA21" s="85">
        <f t="shared" ref="AA21:AA22" si="48">IFERROR(Z21/Z24,0)</f>
        <v>0</v>
      </c>
      <c r="AB21" s="225"/>
      <c r="AC21" s="225"/>
      <c r="AD21" s="225"/>
      <c r="AE21" s="225"/>
      <c r="AF21" s="225"/>
      <c r="AG21" s="83" t="s">
        <v>9</v>
      </c>
      <c r="AH21" s="84"/>
      <c r="AI21" s="85">
        <f t="shared" ref="AI21:AI22" si="49">IFERROR(AH21/AH24,0)</f>
        <v>0</v>
      </c>
      <c r="AJ21" s="225"/>
      <c r="AK21" s="225"/>
      <c r="AL21" s="225"/>
      <c r="AM21" s="225"/>
      <c r="AN21" s="225"/>
      <c r="AO21" s="83" t="s">
        <v>9</v>
      </c>
      <c r="AP21" s="84"/>
      <c r="AQ21" s="85">
        <f t="shared" ref="AQ21:AQ22" si="50">IFERROR(AP21/AP24,0)</f>
        <v>0</v>
      </c>
      <c r="AR21" s="225"/>
      <c r="AS21" s="225"/>
      <c r="AT21" s="225"/>
      <c r="AU21" s="225"/>
      <c r="AV21" s="225"/>
      <c r="AW21" s="83" t="s">
        <v>9</v>
      </c>
      <c r="AX21" s="84"/>
      <c r="AY21" s="85">
        <f t="shared" ref="AY21:AY22" si="51">IFERROR(AX21/AX24,0)</f>
        <v>0</v>
      </c>
      <c r="BA21" s="225"/>
      <c r="BB21" s="225"/>
      <c r="BC21" s="225"/>
      <c r="BD21" s="225"/>
      <c r="BE21" s="225"/>
      <c r="BF21" s="83" t="s">
        <v>9</v>
      </c>
      <c r="BG21" s="84"/>
      <c r="BH21" s="85">
        <f t="shared" ref="BH21:BH22" si="52">IFERROR(BG21/BG24,0)</f>
        <v>0</v>
      </c>
      <c r="BJ21" s="225"/>
      <c r="BK21" s="225"/>
      <c r="BL21" s="225"/>
      <c r="BM21" s="225"/>
      <c r="BN21" s="225"/>
      <c r="BO21" s="83" t="s">
        <v>9</v>
      </c>
      <c r="BP21" s="84"/>
      <c r="BQ21" s="85">
        <f t="shared" ref="BQ21:BQ22" si="53">IFERROR(BP21/BP24,0)</f>
        <v>0</v>
      </c>
      <c r="BS21" s="225"/>
      <c r="BT21" s="225"/>
      <c r="BU21" s="225"/>
      <c r="BV21" s="225"/>
      <c r="BW21" s="225"/>
      <c r="BX21" s="83" t="s">
        <v>9</v>
      </c>
      <c r="BY21" s="84"/>
      <c r="BZ21" s="85">
        <f t="shared" ref="BZ21:BZ22" si="54">IFERROR(BY21/BY24,0)</f>
        <v>0</v>
      </c>
      <c r="CB21" s="225"/>
      <c r="CC21" s="225"/>
      <c r="CD21" s="225"/>
      <c r="CE21" s="225"/>
      <c r="CF21" s="225"/>
      <c r="CG21" s="83" t="s">
        <v>9</v>
      </c>
      <c r="CH21" s="84"/>
      <c r="CI21" s="85">
        <f t="shared" ref="CI21:CI22" si="55">IFERROR(CH21/CH24,0)</f>
        <v>0</v>
      </c>
      <c r="CK21" s="225"/>
      <c r="CL21" s="225"/>
      <c r="CM21" s="225"/>
      <c r="CN21" s="225"/>
      <c r="CO21" s="225"/>
      <c r="CP21" s="83" t="s">
        <v>9</v>
      </c>
      <c r="CQ21" s="84"/>
      <c r="CR21" s="85">
        <f t="shared" ref="CR21:CR22" si="56">IFERROR(CQ21/CQ24,0)</f>
        <v>0</v>
      </c>
      <c r="CT21" s="225"/>
      <c r="CU21" s="225"/>
      <c r="CV21" s="225"/>
      <c r="CW21" s="225"/>
      <c r="CX21" s="225"/>
      <c r="CY21" s="83" t="s">
        <v>9</v>
      </c>
      <c r="CZ21" s="84"/>
      <c r="DA21" s="85">
        <f t="shared" ref="DA21:DA22" si="57">IFERROR(CZ21/CZ24,0)</f>
        <v>0</v>
      </c>
      <c r="DC21" s="225"/>
      <c r="DD21" s="225"/>
      <c r="DE21" s="225"/>
      <c r="DF21" s="225"/>
      <c r="DG21" s="225"/>
      <c r="DH21" s="83" t="s">
        <v>9</v>
      </c>
      <c r="DI21" s="84"/>
      <c r="DJ21" s="85">
        <f t="shared" ref="DJ21:DJ22" si="58">IFERROR(DI21/DI24,0)</f>
        <v>0</v>
      </c>
      <c r="DL21" s="225"/>
      <c r="DM21" s="225"/>
      <c r="DN21" s="225"/>
      <c r="DO21" s="225"/>
      <c r="DP21" s="225"/>
      <c r="DQ21" s="83" t="s">
        <v>9</v>
      </c>
      <c r="DR21" s="84"/>
      <c r="DS21" s="85">
        <f t="shared" ref="DS21:DS22" si="59">IFERROR(DR21/DR24,0)</f>
        <v>0</v>
      </c>
      <c r="DU21" s="225"/>
      <c r="DV21" s="225"/>
      <c r="DW21" s="225"/>
      <c r="DX21" s="225"/>
      <c r="DY21" s="225"/>
      <c r="DZ21" s="83" t="s">
        <v>9</v>
      </c>
      <c r="EA21" s="84"/>
      <c r="EB21" s="85">
        <f t="shared" ref="EB21:EB22" si="60">IFERROR(EA21/EA24,0)</f>
        <v>0</v>
      </c>
      <c r="ED21" s="225"/>
      <c r="EE21" s="225"/>
      <c r="EF21" s="225"/>
      <c r="EG21" s="225"/>
      <c r="EH21" s="225"/>
      <c r="EI21" s="83" t="s">
        <v>9</v>
      </c>
      <c r="EJ21" s="84"/>
      <c r="EK21" s="85">
        <f t="shared" ref="EK21:EK22" si="61">IFERROR(EJ21/EJ24,0)</f>
        <v>0</v>
      </c>
      <c r="EM21" s="225"/>
      <c r="EN21" s="225"/>
      <c r="EO21" s="225"/>
      <c r="EP21" s="225"/>
      <c r="EQ21" s="225"/>
      <c r="ER21" s="83" t="s">
        <v>9</v>
      </c>
      <c r="ES21" s="84"/>
      <c r="ET21" s="85">
        <f t="shared" ref="ET21:ET22" si="62">IFERROR(ES21/ES24,0)</f>
        <v>0</v>
      </c>
      <c r="EV21" s="225"/>
      <c r="EW21" s="225"/>
      <c r="EX21" s="225"/>
      <c r="EY21" s="225"/>
      <c r="EZ21" s="225"/>
      <c r="FA21" s="83" t="s">
        <v>9</v>
      </c>
      <c r="FB21" s="84"/>
      <c r="FC21" s="85">
        <f t="shared" ref="FC21:FC22" si="63">IFERROR(FB21/FB24,0)</f>
        <v>0</v>
      </c>
      <c r="FE21" s="225"/>
      <c r="FF21" s="225"/>
      <c r="FG21" s="225"/>
      <c r="FH21" s="225"/>
      <c r="FI21" s="225"/>
      <c r="FJ21" s="83" t="s">
        <v>9</v>
      </c>
      <c r="FK21" s="84"/>
      <c r="FL21" s="85">
        <f t="shared" ref="FL21:FL22" si="64">IFERROR(FK21/FK24,0)</f>
        <v>0</v>
      </c>
      <c r="FN21" s="225"/>
      <c r="FO21" s="225"/>
      <c r="FP21" s="225"/>
      <c r="FQ21" s="225"/>
      <c r="FR21" s="225"/>
      <c r="FS21" s="83" t="s">
        <v>9</v>
      </c>
      <c r="FT21" s="84"/>
      <c r="FU21" s="85">
        <f t="shared" ref="FU21:FU22" si="65">IFERROR(FT21/FT24,0)</f>
        <v>0</v>
      </c>
      <c r="FW21" s="225"/>
      <c r="FX21" s="225"/>
      <c r="FY21" s="226"/>
      <c r="FZ21" s="236"/>
      <c r="GA21" s="225"/>
      <c r="GB21" s="83" t="s">
        <v>9</v>
      </c>
      <c r="GC21" s="84"/>
      <c r="GD21" s="85">
        <f t="shared" ref="GD21:GD22" si="66">IFERROR(GC21/GC24,0)</f>
        <v>0</v>
      </c>
      <c r="GF21" s="225"/>
      <c r="GG21" s="225"/>
      <c r="GH21" s="226"/>
      <c r="GI21" s="236"/>
      <c r="GJ21" s="225"/>
      <c r="GK21" s="83" t="s">
        <v>9</v>
      </c>
      <c r="GL21" s="86"/>
      <c r="GM21" s="85">
        <f t="shared" ref="GM21:GM22" si="67">IFERROR(GL21/GL24,0)</f>
        <v>0</v>
      </c>
      <c r="GO21" s="225"/>
      <c r="GP21" s="225"/>
      <c r="GQ21" s="225"/>
      <c r="GR21" s="225"/>
      <c r="GS21" s="225"/>
      <c r="GT21" s="83" t="s">
        <v>9</v>
      </c>
      <c r="GU21" s="84"/>
      <c r="GV21" s="85">
        <f t="shared" ref="GV21:GV22" si="68">IFERROR(GU21/GU24,0)</f>
        <v>0</v>
      </c>
    </row>
    <row r="22" spans="2:206">
      <c r="B22" s="225"/>
      <c r="C22" s="225"/>
      <c r="D22" s="225"/>
      <c r="E22" s="225"/>
      <c r="F22" s="225"/>
      <c r="G22" s="83" t="s">
        <v>8</v>
      </c>
      <c r="H22" s="84"/>
      <c r="I22" s="85">
        <f t="shared" si="46"/>
        <v>0</v>
      </c>
      <c r="K22" s="225"/>
      <c r="L22" s="225"/>
      <c r="M22" s="225"/>
      <c r="N22" s="225"/>
      <c r="O22" s="225"/>
      <c r="P22" s="83" t="s">
        <v>8</v>
      </c>
      <c r="Q22" s="84"/>
      <c r="R22" s="85">
        <f t="shared" si="47"/>
        <v>0</v>
      </c>
      <c r="T22" s="225"/>
      <c r="U22" s="225"/>
      <c r="V22" s="225"/>
      <c r="W22" s="225"/>
      <c r="X22" s="225"/>
      <c r="Y22" s="83" t="s">
        <v>8</v>
      </c>
      <c r="Z22" s="84"/>
      <c r="AA22" s="85">
        <f t="shared" si="48"/>
        <v>0</v>
      </c>
      <c r="AB22" s="225"/>
      <c r="AC22" s="225"/>
      <c r="AD22" s="225"/>
      <c r="AE22" s="225"/>
      <c r="AF22" s="225"/>
      <c r="AG22" s="83" t="s">
        <v>8</v>
      </c>
      <c r="AH22" s="84"/>
      <c r="AI22" s="85">
        <f t="shared" si="49"/>
        <v>0</v>
      </c>
      <c r="AJ22" s="225"/>
      <c r="AK22" s="225"/>
      <c r="AL22" s="225"/>
      <c r="AM22" s="225"/>
      <c r="AN22" s="225"/>
      <c r="AO22" s="83" t="s">
        <v>8</v>
      </c>
      <c r="AP22" s="84"/>
      <c r="AQ22" s="85">
        <f t="shared" si="50"/>
        <v>0</v>
      </c>
      <c r="AR22" s="225"/>
      <c r="AS22" s="225"/>
      <c r="AT22" s="225"/>
      <c r="AU22" s="225"/>
      <c r="AV22" s="225"/>
      <c r="AW22" s="83" t="s">
        <v>8</v>
      </c>
      <c r="AX22" s="84"/>
      <c r="AY22" s="85">
        <f t="shared" si="51"/>
        <v>0</v>
      </c>
      <c r="BA22" s="225"/>
      <c r="BB22" s="225"/>
      <c r="BC22" s="225"/>
      <c r="BD22" s="225"/>
      <c r="BE22" s="225"/>
      <c r="BF22" s="83" t="s">
        <v>8</v>
      </c>
      <c r="BG22" s="84"/>
      <c r="BH22" s="85">
        <f t="shared" si="52"/>
        <v>0</v>
      </c>
      <c r="BJ22" s="225"/>
      <c r="BK22" s="225"/>
      <c r="BL22" s="225"/>
      <c r="BM22" s="225"/>
      <c r="BN22" s="225"/>
      <c r="BO22" s="83" t="s">
        <v>8</v>
      </c>
      <c r="BP22" s="84"/>
      <c r="BQ22" s="85">
        <f t="shared" si="53"/>
        <v>0</v>
      </c>
      <c r="BS22" s="225"/>
      <c r="BT22" s="225"/>
      <c r="BU22" s="225"/>
      <c r="BV22" s="225"/>
      <c r="BW22" s="225"/>
      <c r="BX22" s="83" t="s">
        <v>8</v>
      </c>
      <c r="BY22" s="84"/>
      <c r="BZ22" s="85">
        <f t="shared" si="54"/>
        <v>0</v>
      </c>
      <c r="CB22" s="225"/>
      <c r="CC22" s="225"/>
      <c r="CD22" s="225"/>
      <c r="CE22" s="225"/>
      <c r="CF22" s="225"/>
      <c r="CG22" s="83" t="s">
        <v>8</v>
      </c>
      <c r="CH22" s="84"/>
      <c r="CI22" s="85">
        <f t="shared" si="55"/>
        <v>0</v>
      </c>
      <c r="CK22" s="225"/>
      <c r="CL22" s="225"/>
      <c r="CM22" s="225"/>
      <c r="CN22" s="225"/>
      <c r="CO22" s="225"/>
      <c r="CP22" s="83" t="s">
        <v>8</v>
      </c>
      <c r="CQ22" s="84"/>
      <c r="CR22" s="85">
        <f t="shared" si="56"/>
        <v>0</v>
      </c>
      <c r="CT22" s="225"/>
      <c r="CU22" s="225"/>
      <c r="CV22" s="225"/>
      <c r="CW22" s="225"/>
      <c r="CX22" s="225"/>
      <c r="CY22" s="83" t="s">
        <v>8</v>
      </c>
      <c r="CZ22" s="84"/>
      <c r="DA22" s="85">
        <f t="shared" si="57"/>
        <v>0</v>
      </c>
      <c r="DC22" s="225"/>
      <c r="DD22" s="225"/>
      <c r="DE22" s="225"/>
      <c r="DF22" s="225"/>
      <c r="DG22" s="225"/>
      <c r="DH22" s="83" t="s">
        <v>8</v>
      </c>
      <c r="DI22" s="84"/>
      <c r="DJ22" s="85">
        <f t="shared" si="58"/>
        <v>0</v>
      </c>
      <c r="DL22" s="225"/>
      <c r="DM22" s="225"/>
      <c r="DN22" s="225"/>
      <c r="DO22" s="225"/>
      <c r="DP22" s="225"/>
      <c r="DQ22" s="83" t="s">
        <v>8</v>
      </c>
      <c r="DR22" s="84"/>
      <c r="DS22" s="85">
        <f t="shared" si="59"/>
        <v>0</v>
      </c>
      <c r="DU22" s="225"/>
      <c r="DV22" s="225"/>
      <c r="DW22" s="225"/>
      <c r="DX22" s="225"/>
      <c r="DY22" s="225"/>
      <c r="DZ22" s="83" t="s">
        <v>8</v>
      </c>
      <c r="EA22" s="84"/>
      <c r="EB22" s="85">
        <f t="shared" si="60"/>
        <v>0</v>
      </c>
      <c r="ED22" s="225"/>
      <c r="EE22" s="225"/>
      <c r="EF22" s="225"/>
      <c r="EG22" s="225"/>
      <c r="EH22" s="225"/>
      <c r="EI22" s="83" t="s">
        <v>8</v>
      </c>
      <c r="EJ22" s="84"/>
      <c r="EK22" s="85">
        <f t="shared" si="61"/>
        <v>0</v>
      </c>
      <c r="EM22" s="225"/>
      <c r="EN22" s="225"/>
      <c r="EO22" s="225"/>
      <c r="EP22" s="225"/>
      <c r="EQ22" s="225"/>
      <c r="ER22" s="83" t="s">
        <v>8</v>
      </c>
      <c r="ES22" s="84"/>
      <c r="ET22" s="85">
        <f t="shared" si="62"/>
        <v>0</v>
      </c>
      <c r="EV22" s="225"/>
      <c r="EW22" s="225"/>
      <c r="EX22" s="225"/>
      <c r="EY22" s="225"/>
      <c r="EZ22" s="225"/>
      <c r="FA22" s="83" t="s">
        <v>8</v>
      </c>
      <c r="FB22" s="84"/>
      <c r="FC22" s="85">
        <f t="shared" si="63"/>
        <v>0</v>
      </c>
      <c r="FE22" s="225"/>
      <c r="FF22" s="225"/>
      <c r="FG22" s="225"/>
      <c r="FH22" s="225"/>
      <c r="FI22" s="225"/>
      <c r="FJ22" s="83" t="s">
        <v>8</v>
      </c>
      <c r="FK22" s="84"/>
      <c r="FL22" s="85">
        <f t="shared" si="64"/>
        <v>0</v>
      </c>
      <c r="FN22" s="225"/>
      <c r="FO22" s="225"/>
      <c r="FP22" s="225"/>
      <c r="FQ22" s="225"/>
      <c r="FR22" s="225"/>
      <c r="FS22" s="83" t="s">
        <v>8</v>
      </c>
      <c r="FT22" s="84"/>
      <c r="FU22" s="85">
        <f t="shared" si="65"/>
        <v>0</v>
      </c>
      <c r="FW22" s="225"/>
      <c r="FX22" s="225"/>
      <c r="FY22" s="226"/>
      <c r="FZ22" s="236"/>
      <c r="GA22" s="225"/>
      <c r="GB22" s="83" t="s">
        <v>8</v>
      </c>
      <c r="GC22" s="84"/>
      <c r="GD22" s="85">
        <f t="shared" si="66"/>
        <v>0</v>
      </c>
      <c r="GF22" s="225"/>
      <c r="GG22" s="225"/>
      <c r="GH22" s="226"/>
      <c r="GI22" s="236"/>
      <c r="GJ22" s="225"/>
      <c r="GK22" s="83" t="s">
        <v>8</v>
      </c>
      <c r="GL22" s="86"/>
      <c r="GM22" s="85">
        <f t="shared" si="67"/>
        <v>0</v>
      </c>
      <c r="GO22" s="225"/>
      <c r="GP22" s="225"/>
      <c r="GQ22" s="225"/>
      <c r="GR22" s="225"/>
      <c r="GS22" s="225"/>
      <c r="GT22" s="83" t="s">
        <v>8</v>
      </c>
      <c r="GU22" s="84"/>
      <c r="GV22" s="85">
        <f t="shared" si="68"/>
        <v>0</v>
      </c>
    </row>
    <row r="23" spans="2:206" ht="80.25" customHeight="1">
      <c r="B23" s="225"/>
      <c r="C23" s="225"/>
      <c r="D23" s="225"/>
      <c r="E23" s="225"/>
      <c r="F23" s="225"/>
      <c r="G23" s="83" t="s">
        <v>11</v>
      </c>
      <c r="H23" s="84">
        <f>D20</f>
        <v>0</v>
      </c>
      <c r="I23" s="83"/>
      <c r="K23" s="225"/>
      <c r="L23" s="225"/>
      <c r="M23" s="225"/>
      <c r="N23" s="225"/>
      <c r="O23" s="225"/>
      <c r="P23" s="83" t="s">
        <v>11</v>
      </c>
      <c r="Q23" s="84">
        <f>M20</f>
        <v>0</v>
      </c>
      <c r="R23" s="83"/>
      <c r="T23" s="225"/>
      <c r="U23" s="225"/>
      <c r="V23" s="225"/>
      <c r="W23" s="225"/>
      <c r="X23" s="225"/>
      <c r="Y23" s="83" t="s">
        <v>11</v>
      </c>
      <c r="Z23" s="84">
        <f>V20</f>
        <v>0</v>
      </c>
      <c r="AA23" s="83"/>
      <c r="AB23" s="225"/>
      <c r="AC23" s="225"/>
      <c r="AD23" s="225"/>
      <c r="AE23" s="225"/>
      <c r="AF23" s="225"/>
      <c r="AG23" s="83" t="s">
        <v>11</v>
      </c>
      <c r="AH23" s="84">
        <f>AD20</f>
        <v>0</v>
      </c>
      <c r="AI23" s="83"/>
      <c r="AJ23" s="225"/>
      <c r="AK23" s="225"/>
      <c r="AL23" s="225"/>
      <c r="AM23" s="225"/>
      <c r="AN23" s="225"/>
      <c r="AO23" s="83" t="s">
        <v>11</v>
      </c>
      <c r="AP23" s="84">
        <f>AL20</f>
        <v>0</v>
      </c>
      <c r="AQ23" s="83"/>
      <c r="AR23" s="225"/>
      <c r="AS23" s="225"/>
      <c r="AT23" s="225"/>
      <c r="AU23" s="225"/>
      <c r="AV23" s="225"/>
      <c r="AW23" s="83" t="s">
        <v>11</v>
      </c>
      <c r="AX23" s="84">
        <f>AT20</f>
        <v>0</v>
      </c>
      <c r="AY23" s="83"/>
      <c r="BA23" s="225"/>
      <c r="BB23" s="225"/>
      <c r="BC23" s="225"/>
      <c r="BD23" s="225"/>
      <c r="BE23" s="225"/>
      <c r="BF23" s="83" t="s">
        <v>11</v>
      </c>
      <c r="BG23" s="84">
        <f>BC20</f>
        <v>0</v>
      </c>
      <c r="BH23" s="83"/>
      <c r="BJ23" s="225"/>
      <c r="BK23" s="225"/>
      <c r="BL23" s="225"/>
      <c r="BM23" s="225"/>
      <c r="BN23" s="225"/>
      <c r="BO23" s="83" t="s">
        <v>11</v>
      </c>
      <c r="BP23" s="84">
        <f>BL20</f>
        <v>0</v>
      </c>
      <c r="BQ23" s="83"/>
      <c r="BS23" s="225"/>
      <c r="BT23" s="225"/>
      <c r="BU23" s="225"/>
      <c r="BV23" s="225"/>
      <c r="BW23" s="225"/>
      <c r="BX23" s="83" t="s">
        <v>11</v>
      </c>
      <c r="BY23" s="84">
        <f>BU20</f>
        <v>0</v>
      </c>
      <c r="BZ23" s="83"/>
      <c r="CB23" s="225"/>
      <c r="CC23" s="225"/>
      <c r="CD23" s="225"/>
      <c r="CE23" s="225"/>
      <c r="CF23" s="225"/>
      <c r="CG23" s="83" t="s">
        <v>11</v>
      </c>
      <c r="CH23" s="84">
        <f>CD20</f>
        <v>0</v>
      </c>
      <c r="CI23" s="83"/>
      <c r="CK23" s="225"/>
      <c r="CL23" s="225"/>
      <c r="CM23" s="225"/>
      <c r="CN23" s="225"/>
      <c r="CO23" s="225"/>
      <c r="CP23" s="83" t="s">
        <v>11</v>
      </c>
      <c r="CQ23" s="84">
        <f>CM20</f>
        <v>0</v>
      </c>
      <c r="CR23" s="83"/>
      <c r="CT23" s="225"/>
      <c r="CU23" s="225"/>
      <c r="CV23" s="225"/>
      <c r="CW23" s="225"/>
      <c r="CX23" s="225"/>
      <c r="CY23" s="83" t="s">
        <v>11</v>
      </c>
      <c r="CZ23" s="84">
        <f>CV20</f>
        <v>0</v>
      </c>
      <c r="DA23" s="83"/>
      <c r="DC23" s="225"/>
      <c r="DD23" s="225"/>
      <c r="DE23" s="225"/>
      <c r="DF23" s="225"/>
      <c r="DG23" s="225"/>
      <c r="DH23" s="83" t="s">
        <v>11</v>
      </c>
      <c r="DI23" s="84">
        <f>DE20</f>
        <v>0</v>
      </c>
      <c r="DJ23" s="83"/>
      <c r="DL23" s="225"/>
      <c r="DM23" s="225"/>
      <c r="DN23" s="225"/>
      <c r="DO23" s="225"/>
      <c r="DP23" s="225"/>
      <c r="DQ23" s="83" t="s">
        <v>11</v>
      </c>
      <c r="DR23" s="84">
        <f>DN20</f>
        <v>0</v>
      </c>
      <c r="DS23" s="83"/>
      <c r="DU23" s="225"/>
      <c r="DV23" s="225"/>
      <c r="DW23" s="225"/>
      <c r="DX23" s="225"/>
      <c r="DY23" s="225"/>
      <c r="DZ23" s="83" t="s">
        <v>11</v>
      </c>
      <c r="EA23" s="84">
        <f>DW20</f>
        <v>0</v>
      </c>
      <c r="EB23" s="83"/>
      <c r="ED23" s="225"/>
      <c r="EE23" s="225"/>
      <c r="EF23" s="225"/>
      <c r="EG23" s="225"/>
      <c r="EH23" s="225"/>
      <c r="EI23" s="83" t="s">
        <v>11</v>
      </c>
      <c r="EJ23" s="84">
        <f>EF20</f>
        <v>0</v>
      </c>
      <c r="EK23" s="83"/>
      <c r="EM23" s="225"/>
      <c r="EN23" s="225"/>
      <c r="EO23" s="225"/>
      <c r="EP23" s="225"/>
      <c r="EQ23" s="225"/>
      <c r="ER23" s="83" t="s">
        <v>11</v>
      </c>
      <c r="ES23" s="84">
        <f>EO20</f>
        <v>0</v>
      </c>
      <c r="ET23" s="83"/>
      <c r="EV23" s="225"/>
      <c r="EW23" s="225"/>
      <c r="EX23" s="225"/>
      <c r="EY23" s="225"/>
      <c r="EZ23" s="225"/>
      <c r="FA23" s="83" t="s">
        <v>11</v>
      </c>
      <c r="FB23" s="84">
        <f>EX20</f>
        <v>0</v>
      </c>
      <c r="FC23" s="83"/>
      <c r="FE23" s="225"/>
      <c r="FF23" s="225"/>
      <c r="FG23" s="225"/>
      <c r="FH23" s="225"/>
      <c r="FI23" s="225"/>
      <c r="FJ23" s="83" t="s">
        <v>11</v>
      </c>
      <c r="FK23" s="84">
        <f>FG20</f>
        <v>0</v>
      </c>
      <c r="FL23" s="83"/>
      <c r="FN23" s="225"/>
      <c r="FO23" s="225"/>
      <c r="FP23" s="225"/>
      <c r="FQ23" s="225"/>
      <c r="FR23" s="225"/>
      <c r="FS23" s="83" t="s">
        <v>11</v>
      </c>
      <c r="FT23" s="84">
        <f>FP20</f>
        <v>0</v>
      </c>
      <c r="FU23" s="83"/>
      <c r="FW23" s="225"/>
      <c r="FX23" s="225"/>
      <c r="FY23" s="226"/>
      <c r="FZ23" s="236"/>
      <c r="GA23" s="225"/>
      <c r="GB23" s="83" t="s">
        <v>11</v>
      </c>
      <c r="GC23" s="84">
        <f>FY20</f>
        <v>10460000</v>
      </c>
      <c r="GD23" s="83"/>
      <c r="GF23" s="225"/>
      <c r="GG23" s="225"/>
      <c r="GH23" s="226"/>
      <c r="GI23" s="236"/>
      <c r="GJ23" s="225"/>
      <c r="GK23" s="83" t="s">
        <v>11</v>
      </c>
      <c r="GL23" s="86">
        <f>GH20</f>
        <v>20558012</v>
      </c>
      <c r="GM23" s="83"/>
      <c r="GO23" s="225"/>
      <c r="GP23" s="225"/>
      <c r="GQ23" s="225"/>
      <c r="GR23" s="225"/>
      <c r="GS23" s="225"/>
      <c r="GT23" s="83" t="s">
        <v>11</v>
      </c>
      <c r="GU23" s="84">
        <f>GQ20</f>
        <v>0</v>
      </c>
      <c r="GV23" s="83"/>
    </row>
    <row r="24" spans="2:206" ht="19.5" customHeight="1">
      <c r="H24" s="87"/>
      <c r="Q24" s="87"/>
      <c r="Z24" s="87"/>
      <c r="AH24" s="87"/>
      <c r="AP24" s="87"/>
      <c r="AX24" s="87"/>
      <c r="BG24" s="87"/>
      <c r="BP24" s="87"/>
      <c r="BY24" s="87"/>
      <c r="CH24" s="87"/>
      <c r="CQ24" s="87"/>
      <c r="CZ24" s="87"/>
      <c r="DI24" s="87"/>
      <c r="DR24" s="87"/>
      <c r="EA24" s="87"/>
      <c r="EJ24" s="87"/>
      <c r="ES24" s="87"/>
      <c r="FB24" s="87"/>
      <c r="FK24" s="87"/>
      <c r="FT24" s="87"/>
      <c r="FY24" s="88"/>
      <c r="FZ24" s="89"/>
      <c r="GC24" s="87"/>
      <c r="GH24" s="88"/>
      <c r="GU24" s="87"/>
    </row>
    <row r="25" spans="2:206">
      <c r="B25" s="225">
        <f>B20+1</f>
        <v>4</v>
      </c>
      <c r="C25" s="225"/>
      <c r="D25" s="225"/>
      <c r="E25" s="225"/>
      <c r="F25" s="225"/>
      <c r="G25" s="83" t="s">
        <v>148</v>
      </c>
      <c r="H25" s="84"/>
      <c r="I25" s="85">
        <f>IFERROR(H25/H28,0)</f>
        <v>0</v>
      </c>
      <c r="K25" s="225">
        <f>K20+1</f>
        <v>4</v>
      </c>
      <c r="L25" s="225"/>
      <c r="M25" s="225"/>
      <c r="N25" s="225"/>
      <c r="O25" s="225"/>
      <c r="P25" s="83" t="s">
        <v>148</v>
      </c>
      <c r="Q25" s="84"/>
      <c r="R25" s="85">
        <f>IFERROR(Q25/Q28,0)</f>
        <v>0</v>
      </c>
      <c r="T25" s="225">
        <f>T20+1</f>
        <v>4</v>
      </c>
      <c r="U25" s="225"/>
      <c r="V25" s="225"/>
      <c r="W25" s="225"/>
      <c r="X25" s="225"/>
      <c r="Y25" s="83" t="s">
        <v>148</v>
      </c>
      <c r="Z25" s="84"/>
      <c r="AA25" s="85">
        <f>IFERROR(Z25/Z28,0)</f>
        <v>0</v>
      </c>
      <c r="AB25" s="225">
        <f>AB20+1</f>
        <v>4</v>
      </c>
      <c r="AC25" s="225"/>
      <c r="AD25" s="225"/>
      <c r="AE25" s="225"/>
      <c r="AF25" s="225"/>
      <c r="AG25" s="83" t="s">
        <v>148</v>
      </c>
      <c r="AH25" s="84"/>
      <c r="AI25" s="85">
        <f>IFERROR(AH25/AH28,0)</f>
        <v>0</v>
      </c>
      <c r="AJ25" s="225">
        <f>AJ20+1</f>
        <v>4</v>
      </c>
      <c r="AK25" s="225"/>
      <c r="AL25" s="225"/>
      <c r="AM25" s="225"/>
      <c r="AN25" s="225"/>
      <c r="AO25" s="83" t="s">
        <v>148</v>
      </c>
      <c r="AP25" s="84"/>
      <c r="AQ25" s="85">
        <f>IFERROR(AP25/AP28,0)</f>
        <v>0</v>
      </c>
      <c r="AR25" s="225">
        <f>AR20+1</f>
        <v>4</v>
      </c>
      <c r="AS25" s="225"/>
      <c r="AT25" s="225"/>
      <c r="AU25" s="225"/>
      <c r="AV25" s="225"/>
      <c r="AW25" s="83" t="s">
        <v>148</v>
      </c>
      <c r="AX25" s="84"/>
      <c r="AY25" s="85">
        <f>IFERROR(AX25/AX28,0)</f>
        <v>0</v>
      </c>
      <c r="BA25" s="225">
        <f>BA20+1</f>
        <v>4</v>
      </c>
      <c r="BB25" s="225"/>
      <c r="BC25" s="225"/>
      <c r="BD25" s="225"/>
      <c r="BE25" s="225"/>
      <c r="BF25" s="83" t="s">
        <v>148</v>
      </c>
      <c r="BG25" s="84"/>
      <c r="BH25" s="85">
        <f>IFERROR(BG25/BG28,0)</f>
        <v>0</v>
      </c>
      <c r="BJ25" s="225">
        <f>BJ20+1</f>
        <v>4</v>
      </c>
      <c r="BK25" s="225"/>
      <c r="BL25" s="225"/>
      <c r="BM25" s="225"/>
      <c r="BN25" s="225"/>
      <c r="BO25" s="83" t="s">
        <v>148</v>
      </c>
      <c r="BP25" s="84"/>
      <c r="BQ25" s="85">
        <f>IFERROR(BP25/BP28,0)</f>
        <v>0</v>
      </c>
      <c r="BS25" s="225">
        <f>BS20+1</f>
        <v>4</v>
      </c>
      <c r="BT25" s="225"/>
      <c r="BU25" s="225"/>
      <c r="BV25" s="225"/>
      <c r="BW25" s="225"/>
      <c r="BX25" s="83" t="s">
        <v>148</v>
      </c>
      <c r="BY25" s="84"/>
      <c r="BZ25" s="85">
        <f>IFERROR(BY25/BY28,0)</f>
        <v>0</v>
      </c>
      <c r="CB25" s="225">
        <f>CB20+1</f>
        <v>4</v>
      </c>
      <c r="CC25" s="225"/>
      <c r="CD25" s="225"/>
      <c r="CE25" s="225"/>
      <c r="CF25" s="225"/>
      <c r="CG25" s="83" t="s">
        <v>148</v>
      </c>
      <c r="CH25" s="84"/>
      <c r="CI25" s="85">
        <f>IFERROR(CH25/CH28,0)</f>
        <v>0</v>
      </c>
      <c r="CK25" s="225">
        <f>CK20+1</f>
        <v>4</v>
      </c>
      <c r="CL25" s="225"/>
      <c r="CM25" s="225"/>
      <c r="CN25" s="225"/>
      <c r="CO25" s="225"/>
      <c r="CP25" s="83" t="s">
        <v>148</v>
      </c>
      <c r="CQ25" s="84"/>
      <c r="CR25" s="85">
        <f>IFERROR(CQ25/CQ28,0)</f>
        <v>0</v>
      </c>
      <c r="CT25" s="225">
        <f>CT20+1</f>
        <v>4</v>
      </c>
      <c r="CU25" s="225"/>
      <c r="CV25" s="225"/>
      <c r="CW25" s="225"/>
      <c r="CX25" s="225"/>
      <c r="CY25" s="83" t="s">
        <v>148</v>
      </c>
      <c r="CZ25" s="84"/>
      <c r="DA25" s="85">
        <f>IFERROR(CZ25/CZ28,0)</f>
        <v>0</v>
      </c>
      <c r="DC25" s="225">
        <f>DC20+1</f>
        <v>4</v>
      </c>
      <c r="DD25" s="225"/>
      <c r="DE25" s="225"/>
      <c r="DF25" s="225"/>
      <c r="DG25" s="225"/>
      <c r="DH25" s="83" t="s">
        <v>148</v>
      </c>
      <c r="DI25" s="84"/>
      <c r="DJ25" s="85">
        <f>IFERROR(DI25/DI28,0)</f>
        <v>0</v>
      </c>
      <c r="DL25" s="225">
        <f>DL20+1</f>
        <v>4</v>
      </c>
      <c r="DM25" s="225"/>
      <c r="DN25" s="225"/>
      <c r="DO25" s="225"/>
      <c r="DP25" s="225"/>
      <c r="DQ25" s="83" t="s">
        <v>148</v>
      </c>
      <c r="DR25" s="84"/>
      <c r="DS25" s="85">
        <f>IFERROR(DR25/DR28,0)</f>
        <v>0</v>
      </c>
      <c r="DU25" s="225">
        <f>DU20+1</f>
        <v>4</v>
      </c>
      <c r="DV25" s="225"/>
      <c r="DW25" s="225"/>
      <c r="DX25" s="225"/>
      <c r="DY25" s="225"/>
      <c r="DZ25" s="83" t="s">
        <v>148</v>
      </c>
      <c r="EA25" s="84"/>
      <c r="EB25" s="85">
        <f>IFERROR(EA25/EA28,0)</f>
        <v>0</v>
      </c>
      <c r="ED25" s="225">
        <f>ED20+1</f>
        <v>4</v>
      </c>
      <c r="EE25" s="225"/>
      <c r="EF25" s="225"/>
      <c r="EG25" s="225"/>
      <c r="EH25" s="225"/>
      <c r="EI25" s="83" t="s">
        <v>148</v>
      </c>
      <c r="EJ25" s="84"/>
      <c r="EK25" s="85">
        <f>IFERROR(EJ25/EJ28,0)</f>
        <v>0</v>
      </c>
      <c r="EM25" s="225">
        <f>EM20+1</f>
        <v>4</v>
      </c>
      <c r="EN25" s="225"/>
      <c r="EO25" s="225"/>
      <c r="EP25" s="225"/>
      <c r="EQ25" s="225"/>
      <c r="ER25" s="83" t="s">
        <v>148</v>
      </c>
      <c r="ES25" s="84"/>
      <c r="ET25" s="85">
        <f>IFERROR(ES25/ES28,0)</f>
        <v>0</v>
      </c>
      <c r="EV25" s="225">
        <f>EV20+1</f>
        <v>4</v>
      </c>
      <c r="EW25" s="225"/>
      <c r="EX25" s="225"/>
      <c r="EY25" s="225"/>
      <c r="EZ25" s="225"/>
      <c r="FA25" s="83" t="s">
        <v>148</v>
      </c>
      <c r="FB25" s="84"/>
      <c r="FC25" s="85">
        <f>IFERROR(FB25/FB28,0)</f>
        <v>0</v>
      </c>
      <c r="FE25" s="225">
        <f>FE20+1</f>
        <v>4</v>
      </c>
      <c r="FF25" s="225"/>
      <c r="FG25" s="225"/>
      <c r="FH25" s="225"/>
      <c r="FI25" s="225"/>
      <c r="FJ25" s="83" t="s">
        <v>148</v>
      </c>
      <c r="FK25" s="84"/>
      <c r="FL25" s="85">
        <f>IFERROR(FK25/FK28,0)</f>
        <v>0</v>
      </c>
      <c r="FN25" s="225">
        <f>FN20+1</f>
        <v>4</v>
      </c>
      <c r="FO25" s="225"/>
      <c r="FP25" s="225"/>
      <c r="FQ25" s="225"/>
      <c r="FR25" s="225"/>
      <c r="FS25" s="83" t="s">
        <v>148</v>
      </c>
      <c r="FT25" s="84"/>
      <c r="FU25" s="85">
        <f>IFERROR(FT25/FT28,0)</f>
        <v>0</v>
      </c>
      <c r="FW25" s="225">
        <f>FW20+1</f>
        <v>4</v>
      </c>
      <c r="FX25" s="225" t="s">
        <v>167</v>
      </c>
      <c r="FY25" s="226">
        <v>5000000</v>
      </c>
      <c r="FZ25" s="236" t="s">
        <v>162</v>
      </c>
      <c r="GA25" s="225" t="s">
        <v>163</v>
      </c>
      <c r="GB25" s="83" t="s">
        <v>148</v>
      </c>
      <c r="GC25" s="84">
        <f>GC28</f>
        <v>5000000</v>
      </c>
      <c r="GD25" s="85">
        <f>IFERROR(GC25/GC28,0)</f>
        <v>1</v>
      </c>
      <c r="GF25" s="225">
        <f>GF20+1</f>
        <v>4</v>
      </c>
      <c r="GG25" s="225" t="s">
        <v>175</v>
      </c>
      <c r="GH25" s="226">
        <v>537544006</v>
      </c>
      <c r="GI25" s="225" t="s">
        <v>176</v>
      </c>
      <c r="GJ25" s="225" t="s">
        <v>170</v>
      </c>
      <c r="GK25" s="83" t="s">
        <v>148</v>
      </c>
      <c r="GL25" s="84">
        <f>GL28</f>
        <v>537544006</v>
      </c>
      <c r="GM25" s="85">
        <f>IFERROR(GL25/GL28,0)</f>
        <v>1</v>
      </c>
      <c r="GO25" s="225">
        <f>GO20+1</f>
        <v>4</v>
      </c>
      <c r="GP25" s="225"/>
      <c r="GQ25" s="225"/>
      <c r="GR25" s="225"/>
      <c r="GS25" s="225"/>
      <c r="GT25" s="83" t="s">
        <v>148</v>
      </c>
      <c r="GU25" s="84"/>
      <c r="GV25" s="85">
        <f>IFERROR(GU25/GU28,0)</f>
        <v>0</v>
      </c>
    </row>
    <row r="26" spans="2:206">
      <c r="B26" s="225"/>
      <c r="C26" s="225"/>
      <c r="D26" s="225"/>
      <c r="E26" s="225"/>
      <c r="F26" s="225"/>
      <c r="G26" s="83" t="s">
        <v>9</v>
      </c>
      <c r="H26" s="84"/>
      <c r="I26" s="85">
        <f t="shared" ref="I26:I27" si="69">IFERROR(H26/H29,0)</f>
        <v>0</v>
      </c>
      <c r="K26" s="225"/>
      <c r="L26" s="225"/>
      <c r="M26" s="225"/>
      <c r="N26" s="225"/>
      <c r="O26" s="225"/>
      <c r="P26" s="83" t="s">
        <v>9</v>
      </c>
      <c r="Q26" s="84"/>
      <c r="R26" s="85">
        <f t="shared" ref="R26:R27" si="70">IFERROR(Q26/Q29,0)</f>
        <v>0</v>
      </c>
      <c r="T26" s="225"/>
      <c r="U26" s="225"/>
      <c r="V26" s="225"/>
      <c r="W26" s="225"/>
      <c r="X26" s="225"/>
      <c r="Y26" s="83" t="s">
        <v>9</v>
      </c>
      <c r="Z26" s="84"/>
      <c r="AA26" s="85">
        <f t="shared" ref="AA26:AA27" si="71">IFERROR(Z26/Z29,0)</f>
        <v>0</v>
      </c>
      <c r="AB26" s="225"/>
      <c r="AC26" s="225"/>
      <c r="AD26" s="225"/>
      <c r="AE26" s="225"/>
      <c r="AF26" s="225"/>
      <c r="AG26" s="83" t="s">
        <v>9</v>
      </c>
      <c r="AH26" s="84"/>
      <c r="AI26" s="85">
        <f t="shared" ref="AI26:AI27" si="72">IFERROR(AH26/AH29,0)</f>
        <v>0</v>
      </c>
      <c r="AJ26" s="225"/>
      <c r="AK26" s="225"/>
      <c r="AL26" s="225"/>
      <c r="AM26" s="225"/>
      <c r="AN26" s="225"/>
      <c r="AO26" s="83" t="s">
        <v>9</v>
      </c>
      <c r="AP26" s="84"/>
      <c r="AQ26" s="85">
        <f t="shared" ref="AQ26:AQ27" si="73">IFERROR(AP26/AP29,0)</f>
        <v>0</v>
      </c>
      <c r="AR26" s="225"/>
      <c r="AS26" s="225"/>
      <c r="AT26" s="225"/>
      <c r="AU26" s="225"/>
      <c r="AV26" s="225"/>
      <c r="AW26" s="83" t="s">
        <v>9</v>
      </c>
      <c r="AX26" s="84"/>
      <c r="AY26" s="85">
        <f t="shared" ref="AY26:AY27" si="74">IFERROR(AX26/AX29,0)</f>
        <v>0</v>
      </c>
      <c r="BA26" s="225"/>
      <c r="BB26" s="225"/>
      <c r="BC26" s="225"/>
      <c r="BD26" s="225"/>
      <c r="BE26" s="225"/>
      <c r="BF26" s="83" t="s">
        <v>9</v>
      </c>
      <c r="BG26" s="84"/>
      <c r="BH26" s="85">
        <f t="shared" ref="BH26:BH27" si="75">IFERROR(BG26/BG29,0)</f>
        <v>0</v>
      </c>
      <c r="BJ26" s="225"/>
      <c r="BK26" s="225"/>
      <c r="BL26" s="225"/>
      <c r="BM26" s="225"/>
      <c r="BN26" s="225"/>
      <c r="BO26" s="83" t="s">
        <v>9</v>
      </c>
      <c r="BP26" s="84"/>
      <c r="BQ26" s="85">
        <f t="shared" ref="BQ26:BQ27" si="76">IFERROR(BP26/BP29,0)</f>
        <v>0</v>
      </c>
      <c r="BS26" s="225"/>
      <c r="BT26" s="225"/>
      <c r="BU26" s="225"/>
      <c r="BV26" s="225"/>
      <c r="BW26" s="225"/>
      <c r="BX26" s="83" t="s">
        <v>9</v>
      </c>
      <c r="BY26" s="84"/>
      <c r="BZ26" s="85">
        <f t="shared" ref="BZ26:BZ27" si="77">IFERROR(BY26/BY29,0)</f>
        <v>0</v>
      </c>
      <c r="CB26" s="225"/>
      <c r="CC26" s="225"/>
      <c r="CD26" s="225"/>
      <c r="CE26" s="225"/>
      <c r="CF26" s="225"/>
      <c r="CG26" s="83" t="s">
        <v>9</v>
      </c>
      <c r="CH26" s="84"/>
      <c r="CI26" s="85">
        <f t="shared" ref="CI26:CI27" si="78">IFERROR(CH26/CH29,0)</f>
        <v>0</v>
      </c>
      <c r="CK26" s="225"/>
      <c r="CL26" s="225"/>
      <c r="CM26" s="225"/>
      <c r="CN26" s="225"/>
      <c r="CO26" s="225"/>
      <c r="CP26" s="83" t="s">
        <v>9</v>
      </c>
      <c r="CQ26" s="84"/>
      <c r="CR26" s="85">
        <f t="shared" ref="CR26:CR27" si="79">IFERROR(CQ26/CQ29,0)</f>
        <v>0</v>
      </c>
      <c r="CT26" s="225"/>
      <c r="CU26" s="225"/>
      <c r="CV26" s="225"/>
      <c r="CW26" s="225"/>
      <c r="CX26" s="225"/>
      <c r="CY26" s="83" t="s">
        <v>9</v>
      </c>
      <c r="CZ26" s="84"/>
      <c r="DA26" s="85">
        <f t="shared" ref="DA26:DA27" si="80">IFERROR(CZ26/CZ29,0)</f>
        <v>0</v>
      </c>
      <c r="DC26" s="225"/>
      <c r="DD26" s="225"/>
      <c r="DE26" s="225"/>
      <c r="DF26" s="225"/>
      <c r="DG26" s="225"/>
      <c r="DH26" s="83" t="s">
        <v>9</v>
      </c>
      <c r="DI26" s="84"/>
      <c r="DJ26" s="85">
        <f t="shared" ref="DJ26:DJ27" si="81">IFERROR(DI26/DI29,0)</f>
        <v>0</v>
      </c>
      <c r="DL26" s="225"/>
      <c r="DM26" s="225"/>
      <c r="DN26" s="225"/>
      <c r="DO26" s="225"/>
      <c r="DP26" s="225"/>
      <c r="DQ26" s="83" t="s">
        <v>9</v>
      </c>
      <c r="DR26" s="84"/>
      <c r="DS26" s="85">
        <f t="shared" ref="DS26:DS27" si="82">IFERROR(DR26/DR29,0)</f>
        <v>0</v>
      </c>
      <c r="DU26" s="225"/>
      <c r="DV26" s="225"/>
      <c r="DW26" s="225"/>
      <c r="DX26" s="225"/>
      <c r="DY26" s="225"/>
      <c r="DZ26" s="83" t="s">
        <v>9</v>
      </c>
      <c r="EA26" s="84"/>
      <c r="EB26" s="85">
        <f t="shared" ref="EB26:EB27" si="83">IFERROR(EA26/EA29,0)</f>
        <v>0</v>
      </c>
      <c r="ED26" s="225"/>
      <c r="EE26" s="225"/>
      <c r="EF26" s="225"/>
      <c r="EG26" s="225"/>
      <c r="EH26" s="225"/>
      <c r="EI26" s="83" t="s">
        <v>9</v>
      </c>
      <c r="EJ26" s="84"/>
      <c r="EK26" s="85">
        <f t="shared" ref="EK26:EK27" si="84">IFERROR(EJ26/EJ29,0)</f>
        <v>0</v>
      </c>
      <c r="EM26" s="225"/>
      <c r="EN26" s="225"/>
      <c r="EO26" s="225"/>
      <c r="EP26" s="225"/>
      <c r="EQ26" s="225"/>
      <c r="ER26" s="83" t="s">
        <v>9</v>
      </c>
      <c r="ES26" s="84"/>
      <c r="ET26" s="85">
        <f t="shared" ref="ET26:ET27" si="85">IFERROR(ES26/ES29,0)</f>
        <v>0</v>
      </c>
      <c r="EV26" s="225"/>
      <c r="EW26" s="225"/>
      <c r="EX26" s="225"/>
      <c r="EY26" s="225"/>
      <c r="EZ26" s="225"/>
      <c r="FA26" s="83" t="s">
        <v>9</v>
      </c>
      <c r="FB26" s="84"/>
      <c r="FC26" s="85">
        <f t="shared" ref="FC26:FC27" si="86">IFERROR(FB26/FB29,0)</f>
        <v>0</v>
      </c>
      <c r="FE26" s="225"/>
      <c r="FF26" s="225"/>
      <c r="FG26" s="225"/>
      <c r="FH26" s="225"/>
      <c r="FI26" s="225"/>
      <c r="FJ26" s="83" t="s">
        <v>9</v>
      </c>
      <c r="FK26" s="84"/>
      <c r="FL26" s="85">
        <f t="shared" ref="FL26:FL27" si="87">IFERROR(FK26/FK29,0)</f>
        <v>0</v>
      </c>
      <c r="FN26" s="225"/>
      <c r="FO26" s="225"/>
      <c r="FP26" s="225"/>
      <c r="FQ26" s="225"/>
      <c r="FR26" s="225"/>
      <c r="FS26" s="83" t="s">
        <v>9</v>
      </c>
      <c r="FT26" s="84"/>
      <c r="FU26" s="85">
        <f t="shared" ref="FU26:FU27" si="88">IFERROR(FT26/FT29,0)</f>
        <v>0</v>
      </c>
      <c r="FW26" s="225"/>
      <c r="FX26" s="225"/>
      <c r="FY26" s="226"/>
      <c r="FZ26" s="236"/>
      <c r="GA26" s="225"/>
      <c r="GB26" s="83" t="s">
        <v>9</v>
      </c>
      <c r="GC26" s="84"/>
      <c r="GD26" s="85">
        <f t="shared" ref="GD26:GD27" si="89">IFERROR(GC26/GC29,0)</f>
        <v>0</v>
      </c>
      <c r="GF26" s="225"/>
      <c r="GG26" s="225"/>
      <c r="GH26" s="226"/>
      <c r="GI26" s="225"/>
      <c r="GJ26" s="225"/>
      <c r="GK26" s="83" t="s">
        <v>9</v>
      </c>
      <c r="GL26" s="86"/>
      <c r="GM26" s="85">
        <f t="shared" ref="GM26:GM27" si="90">IFERROR(GL26/GL29,0)</f>
        <v>0</v>
      </c>
      <c r="GO26" s="225"/>
      <c r="GP26" s="225"/>
      <c r="GQ26" s="225"/>
      <c r="GR26" s="225"/>
      <c r="GS26" s="225"/>
      <c r="GT26" s="83" t="s">
        <v>9</v>
      </c>
      <c r="GU26" s="84"/>
      <c r="GV26" s="85">
        <f t="shared" ref="GV26:GV27" si="91">IFERROR(GU26/GU29,0)</f>
        <v>0</v>
      </c>
    </row>
    <row r="27" spans="2:206">
      <c r="B27" s="225"/>
      <c r="C27" s="225"/>
      <c r="D27" s="225"/>
      <c r="E27" s="225"/>
      <c r="F27" s="225"/>
      <c r="G27" s="83" t="s">
        <v>8</v>
      </c>
      <c r="H27" s="84"/>
      <c r="I27" s="85">
        <f t="shared" si="69"/>
        <v>0</v>
      </c>
      <c r="K27" s="225"/>
      <c r="L27" s="225"/>
      <c r="M27" s="225"/>
      <c r="N27" s="225"/>
      <c r="O27" s="225"/>
      <c r="P27" s="83" t="s">
        <v>8</v>
      </c>
      <c r="Q27" s="84"/>
      <c r="R27" s="85">
        <f t="shared" si="70"/>
        <v>0</v>
      </c>
      <c r="T27" s="225"/>
      <c r="U27" s="225"/>
      <c r="V27" s="225"/>
      <c r="W27" s="225"/>
      <c r="X27" s="225"/>
      <c r="Y27" s="83" t="s">
        <v>8</v>
      </c>
      <c r="Z27" s="84"/>
      <c r="AA27" s="85">
        <f t="shared" si="71"/>
        <v>0</v>
      </c>
      <c r="AB27" s="225"/>
      <c r="AC27" s="225"/>
      <c r="AD27" s="225"/>
      <c r="AE27" s="225"/>
      <c r="AF27" s="225"/>
      <c r="AG27" s="83" t="s">
        <v>8</v>
      </c>
      <c r="AH27" s="84"/>
      <c r="AI27" s="85">
        <f t="shared" si="72"/>
        <v>0</v>
      </c>
      <c r="AJ27" s="225"/>
      <c r="AK27" s="225"/>
      <c r="AL27" s="225"/>
      <c r="AM27" s="225"/>
      <c r="AN27" s="225"/>
      <c r="AO27" s="83" t="s">
        <v>8</v>
      </c>
      <c r="AP27" s="84"/>
      <c r="AQ27" s="85">
        <f t="shared" si="73"/>
        <v>0</v>
      </c>
      <c r="AR27" s="225"/>
      <c r="AS27" s="225"/>
      <c r="AT27" s="225"/>
      <c r="AU27" s="225"/>
      <c r="AV27" s="225"/>
      <c r="AW27" s="83" t="s">
        <v>8</v>
      </c>
      <c r="AX27" s="84"/>
      <c r="AY27" s="85">
        <f t="shared" si="74"/>
        <v>0</v>
      </c>
      <c r="BA27" s="225"/>
      <c r="BB27" s="225"/>
      <c r="BC27" s="225"/>
      <c r="BD27" s="225"/>
      <c r="BE27" s="225"/>
      <c r="BF27" s="83" t="s">
        <v>8</v>
      </c>
      <c r="BG27" s="84"/>
      <c r="BH27" s="85">
        <f t="shared" si="75"/>
        <v>0</v>
      </c>
      <c r="BJ27" s="225"/>
      <c r="BK27" s="225"/>
      <c r="BL27" s="225"/>
      <c r="BM27" s="225"/>
      <c r="BN27" s="225"/>
      <c r="BO27" s="83" t="s">
        <v>8</v>
      </c>
      <c r="BP27" s="84"/>
      <c r="BQ27" s="85">
        <f t="shared" si="76"/>
        <v>0</v>
      </c>
      <c r="BS27" s="225"/>
      <c r="BT27" s="225"/>
      <c r="BU27" s="225"/>
      <c r="BV27" s="225"/>
      <c r="BW27" s="225"/>
      <c r="BX27" s="83" t="s">
        <v>8</v>
      </c>
      <c r="BY27" s="84"/>
      <c r="BZ27" s="85">
        <f t="shared" si="77"/>
        <v>0</v>
      </c>
      <c r="CB27" s="225"/>
      <c r="CC27" s="225"/>
      <c r="CD27" s="225"/>
      <c r="CE27" s="225"/>
      <c r="CF27" s="225"/>
      <c r="CG27" s="83" t="s">
        <v>8</v>
      </c>
      <c r="CH27" s="84"/>
      <c r="CI27" s="85">
        <f t="shared" si="78"/>
        <v>0</v>
      </c>
      <c r="CK27" s="225"/>
      <c r="CL27" s="225"/>
      <c r="CM27" s="225"/>
      <c r="CN27" s="225"/>
      <c r="CO27" s="225"/>
      <c r="CP27" s="83" t="s">
        <v>8</v>
      </c>
      <c r="CQ27" s="84"/>
      <c r="CR27" s="85">
        <f t="shared" si="79"/>
        <v>0</v>
      </c>
      <c r="CT27" s="225"/>
      <c r="CU27" s="225"/>
      <c r="CV27" s="225"/>
      <c r="CW27" s="225"/>
      <c r="CX27" s="225"/>
      <c r="CY27" s="83" t="s">
        <v>8</v>
      </c>
      <c r="CZ27" s="84"/>
      <c r="DA27" s="85">
        <f t="shared" si="80"/>
        <v>0</v>
      </c>
      <c r="DC27" s="225"/>
      <c r="DD27" s="225"/>
      <c r="DE27" s="225"/>
      <c r="DF27" s="225"/>
      <c r="DG27" s="225"/>
      <c r="DH27" s="83" t="s">
        <v>8</v>
      </c>
      <c r="DI27" s="84"/>
      <c r="DJ27" s="85">
        <f t="shared" si="81"/>
        <v>0</v>
      </c>
      <c r="DL27" s="225"/>
      <c r="DM27" s="225"/>
      <c r="DN27" s="225"/>
      <c r="DO27" s="225"/>
      <c r="DP27" s="225"/>
      <c r="DQ27" s="83" t="s">
        <v>8</v>
      </c>
      <c r="DR27" s="84"/>
      <c r="DS27" s="85">
        <f t="shared" si="82"/>
        <v>0</v>
      </c>
      <c r="DU27" s="225"/>
      <c r="DV27" s="225"/>
      <c r="DW27" s="225"/>
      <c r="DX27" s="225"/>
      <c r="DY27" s="225"/>
      <c r="DZ27" s="83" t="s">
        <v>8</v>
      </c>
      <c r="EA27" s="84"/>
      <c r="EB27" s="85">
        <f t="shared" si="83"/>
        <v>0</v>
      </c>
      <c r="ED27" s="225"/>
      <c r="EE27" s="225"/>
      <c r="EF27" s="225"/>
      <c r="EG27" s="225"/>
      <c r="EH27" s="225"/>
      <c r="EI27" s="83" t="s">
        <v>8</v>
      </c>
      <c r="EJ27" s="84"/>
      <c r="EK27" s="85">
        <f t="shared" si="84"/>
        <v>0</v>
      </c>
      <c r="EM27" s="225"/>
      <c r="EN27" s="225"/>
      <c r="EO27" s="225"/>
      <c r="EP27" s="225"/>
      <c r="EQ27" s="225"/>
      <c r="ER27" s="83" t="s">
        <v>8</v>
      </c>
      <c r="ES27" s="84"/>
      <c r="ET27" s="85">
        <f t="shared" si="85"/>
        <v>0</v>
      </c>
      <c r="EV27" s="225"/>
      <c r="EW27" s="225"/>
      <c r="EX27" s="225"/>
      <c r="EY27" s="225"/>
      <c r="EZ27" s="225"/>
      <c r="FA27" s="83" t="s">
        <v>8</v>
      </c>
      <c r="FB27" s="84"/>
      <c r="FC27" s="85">
        <f t="shared" si="86"/>
        <v>0</v>
      </c>
      <c r="FE27" s="225"/>
      <c r="FF27" s="225"/>
      <c r="FG27" s="225"/>
      <c r="FH27" s="225"/>
      <c r="FI27" s="225"/>
      <c r="FJ27" s="83" t="s">
        <v>8</v>
      </c>
      <c r="FK27" s="84"/>
      <c r="FL27" s="85">
        <f t="shared" si="87"/>
        <v>0</v>
      </c>
      <c r="FN27" s="225"/>
      <c r="FO27" s="225"/>
      <c r="FP27" s="225"/>
      <c r="FQ27" s="225"/>
      <c r="FR27" s="225"/>
      <c r="FS27" s="83" t="s">
        <v>8</v>
      </c>
      <c r="FT27" s="84"/>
      <c r="FU27" s="85">
        <f t="shared" si="88"/>
        <v>0</v>
      </c>
      <c r="FW27" s="225"/>
      <c r="FX27" s="225"/>
      <c r="FY27" s="226"/>
      <c r="FZ27" s="236"/>
      <c r="GA27" s="225"/>
      <c r="GB27" s="83" t="s">
        <v>8</v>
      </c>
      <c r="GC27" s="84"/>
      <c r="GD27" s="85">
        <f t="shared" si="89"/>
        <v>0</v>
      </c>
      <c r="GF27" s="225"/>
      <c r="GG27" s="225"/>
      <c r="GH27" s="226"/>
      <c r="GI27" s="225"/>
      <c r="GJ27" s="225"/>
      <c r="GK27" s="83" t="s">
        <v>8</v>
      </c>
      <c r="GL27" s="86"/>
      <c r="GM27" s="85">
        <f t="shared" si="90"/>
        <v>0</v>
      </c>
      <c r="GO27" s="225"/>
      <c r="GP27" s="225"/>
      <c r="GQ27" s="225"/>
      <c r="GR27" s="225"/>
      <c r="GS27" s="225"/>
      <c r="GT27" s="83" t="s">
        <v>8</v>
      </c>
      <c r="GU27" s="84"/>
      <c r="GV27" s="85">
        <f t="shared" si="91"/>
        <v>0</v>
      </c>
      <c r="GX27" s="90">
        <f>GL33+GL28+GL23+GL18+GL13+GC28+GC23+GC18+GC13+FK18+ES18+ES13+EJ13++AH13+FT13</f>
        <v>1745029786.3099999</v>
      </c>
    </row>
    <row r="28" spans="2:206" ht="84" customHeight="1">
      <c r="B28" s="225"/>
      <c r="C28" s="225"/>
      <c r="D28" s="225"/>
      <c r="E28" s="225"/>
      <c r="F28" s="225"/>
      <c r="G28" s="83" t="s">
        <v>11</v>
      </c>
      <c r="H28" s="84">
        <f>D25</f>
        <v>0</v>
      </c>
      <c r="I28" s="83"/>
      <c r="K28" s="225"/>
      <c r="L28" s="225"/>
      <c r="M28" s="225"/>
      <c r="N28" s="225"/>
      <c r="O28" s="225"/>
      <c r="P28" s="83" t="s">
        <v>11</v>
      </c>
      <c r="Q28" s="84">
        <f>M25</f>
        <v>0</v>
      </c>
      <c r="R28" s="83"/>
      <c r="T28" s="225"/>
      <c r="U28" s="225"/>
      <c r="V28" s="225"/>
      <c r="W28" s="225"/>
      <c r="X28" s="225"/>
      <c r="Y28" s="83" t="s">
        <v>11</v>
      </c>
      <c r="Z28" s="84">
        <f>V25</f>
        <v>0</v>
      </c>
      <c r="AA28" s="83"/>
      <c r="AB28" s="225"/>
      <c r="AC28" s="225"/>
      <c r="AD28" s="225"/>
      <c r="AE28" s="225"/>
      <c r="AF28" s="225"/>
      <c r="AG28" s="83" t="s">
        <v>11</v>
      </c>
      <c r="AH28" s="84">
        <f>AD25</f>
        <v>0</v>
      </c>
      <c r="AI28" s="83"/>
      <c r="AJ28" s="225"/>
      <c r="AK28" s="225"/>
      <c r="AL28" s="225"/>
      <c r="AM28" s="225"/>
      <c r="AN28" s="225"/>
      <c r="AO28" s="83" t="s">
        <v>11</v>
      </c>
      <c r="AP28" s="84">
        <f>AL25</f>
        <v>0</v>
      </c>
      <c r="AQ28" s="83"/>
      <c r="AR28" s="225"/>
      <c r="AS28" s="225"/>
      <c r="AT28" s="225"/>
      <c r="AU28" s="225"/>
      <c r="AV28" s="225"/>
      <c r="AW28" s="83" t="s">
        <v>11</v>
      </c>
      <c r="AX28" s="84">
        <f>AT25</f>
        <v>0</v>
      </c>
      <c r="AY28" s="83"/>
      <c r="BA28" s="225"/>
      <c r="BB28" s="225"/>
      <c r="BC28" s="225"/>
      <c r="BD28" s="225"/>
      <c r="BE28" s="225"/>
      <c r="BF28" s="83" t="s">
        <v>11</v>
      </c>
      <c r="BG28" s="84">
        <f>BC25</f>
        <v>0</v>
      </c>
      <c r="BH28" s="83"/>
      <c r="BJ28" s="225"/>
      <c r="BK28" s="225"/>
      <c r="BL28" s="225"/>
      <c r="BM28" s="225"/>
      <c r="BN28" s="225"/>
      <c r="BO28" s="83" t="s">
        <v>11</v>
      </c>
      <c r="BP28" s="84">
        <f>BL25</f>
        <v>0</v>
      </c>
      <c r="BQ28" s="83"/>
      <c r="BS28" s="225"/>
      <c r="BT28" s="225"/>
      <c r="BU28" s="225"/>
      <c r="BV28" s="225"/>
      <c r="BW28" s="225"/>
      <c r="BX28" s="83" t="s">
        <v>11</v>
      </c>
      <c r="BY28" s="84">
        <f>BU25</f>
        <v>0</v>
      </c>
      <c r="BZ28" s="83"/>
      <c r="CB28" s="225"/>
      <c r="CC28" s="225"/>
      <c r="CD28" s="225"/>
      <c r="CE28" s="225"/>
      <c r="CF28" s="225"/>
      <c r="CG28" s="83" t="s">
        <v>11</v>
      </c>
      <c r="CH28" s="84">
        <f>CD25</f>
        <v>0</v>
      </c>
      <c r="CI28" s="83"/>
      <c r="CK28" s="225"/>
      <c r="CL28" s="225"/>
      <c r="CM28" s="225"/>
      <c r="CN28" s="225"/>
      <c r="CO28" s="225"/>
      <c r="CP28" s="83" t="s">
        <v>11</v>
      </c>
      <c r="CQ28" s="84">
        <f>CM25</f>
        <v>0</v>
      </c>
      <c r="CR28" s="83"/>
      <c r="CT28" s="225"/>
      <c r="CU28" s="225"/>
      <c r="CV28" s="225"/>
      <c r="CW28" s="225"/>
      <c r="CX28" s="225"/>
      <c r="CY28" s="83" t="s">
        <v>11</v>
      </c>
      <c r="CZ28" s="84">
        <f>CV25</f>
        <v>0</v>
      </c>
      <c r="DA28" s="83"/>
      <c r="DC28" s="225"/>
      <c r="DD28" s="225"/>
      <c r="DE28" s="225"/>
      <c r="DF28" s="225"/>
      <c r="DG28" s="225"/>
      <c r="DH28" s="83" t="s">
        <v>11</v>
      </c>
      <c r="DI28" s="84">
        <f>DE25</f>
        <v>0</v>
      </c>
      <c r="DJ28" s="83"/>
      <c r="DL28" s="225"/>
      <c r="DM28" s="225"/>
      <c r="DN28" s="225"/>
      <c r="DO28" s="225"/>
      <c r="DP28" s="225"/>
      <c r="DQ28" s="83" t="s">
        <v>11</v>
      </c>
      <c r="DR28" s="84">
        <f>DN25</f>
        <v>0</v>
      </c>
      <c r="DS28" s="83"/>
      <c r="DU28" s="225"/>
      <c r="DV28" s="225"/>
      <c r="DW28" s="225"/>
      <c r="DX28" s="225"/>
      <c r="DY28" s="225"/>
      <c r="DZ28" s="83" t="s">
        <v>11</v>
      </c>
      <c r="EA28" s="84">
        <f>DW25</f>
        <v>0</v>
      </c>
      <c r="EB28" s="83"/>
      <c r="ED28" s="225"/>
      <c r="EE28" s="225"/>
      <c r="EF28" s="225"/>
      <c r="EG28" s="225"/>
      <c r="EH28" s="225"/>
      <c r="EI28" s="83" t="s">
        <v>11</v>
      </c>
      <c r="EJ28" s="84">
        <f>EF25</f>
        <v>0</v>
      </c>
      <c r="EK28" s="83"/>
      <c r="EM28" s="225"/>
      <c r="EN28" s="225"/>
      <c r="EO28" s="225"/>
      <c r="EP28" s="225"/>
      <c r="EQ28" s="225"/>
      <c r="ER28" s="83" t="s">
        <v>11</v>
      </c>
      <c r="ES28" s="84">
        <f>EO25</f>
        <v>0</v>
      </c>
      <c r="ET28" s="83"/>
      <c r="EV28" s="225"/>
      <c r="EW28" s="225"/>
      <c r="EX28" s="225"/>
      <c r="EY28" s="225"/>
      <c r="EZ28" s="225"/>
      <c r="FA28" s="83" t="s">
        <v>11</v>
      </c>
      <c r="FB28" s="84">
        <f>EX25</f>
        <v>0</v>
      </c>
      <c r="FC28" s="83"/>
      <c r="FE28" s="225"/>
      <c r="FF28" s="225"/>
      <c r="FG28" s="225"/>
      <c r="FH28" s="225"/>
      <c r="FI28" s="225"/>
      <c r="FJ28" s="83" t="s">
        <v>11</v>
      </c>
      <c r="FK28" s="84">
        <f>FG25</f>
        <v>0</v>
      </c>
      <c r="FL28" s="83"/>
      <c r="FN28" s="225"/>
      <c r="FO28" s="225"/>
      <c r="FP28" s="225"/>
      <c r="FQ28" s="225"/>
      <c r="FR28" s="225"/>
      <c r="FS28" s="83" t="s">
        <v>11</v>
      </c>
      <c r="FT28" s="84">
        <f>FP25</f>
        <v>0</v>
      </c>
      <c r="FU28" s="83"/>
      <c r="FW28" s="225"/>
      <c r="FX28" s="225"/>
      <c r="FY28" s="226"/>
      <c r="FZ28" s="236"/>
      <c r="GA28" s="225"/>
      <c r="GB28" s="83" t="s">
        <v>11</v>
      </c>
      <c r="GC28" s="84">
        <f>FY25</f>
        <v>5000000</v>
      </c>
      <c r="GD28" s="83"/>
      <c r="GF28" s="225"/>
      <c r="GG28" s="225"/>
      <c r="GH28" s="226"/>
      <c r="GI28" s="225"/>
      <c r="GJ28" s="225"/>
      <c r="GK28" s="83" t="s">
        <v>11</v>
      </c>
      <c r="GL28" s="86">
        <f>GH25</f>
        <v>537544006</v>
      </c>
      <c r="GM28" s="83"/>
      <c r="GO28" s="225"/>
      <c r="GP28" s="225"/>
      <c r="GQ28" s="225"/>
      <c r="GR28" s="225"/>
      <c r="GS28" s="225"/>
      <c r="GT28" s="83" t="s">
        <v>11</v>
      </c>
      <c r="GU28" s="84">
        <f>GQ25</f>
        <v>0</v>
      </c>
      <c r="GV28" s="83"/>
    </row>
    <row r="29" spans="2:206" ht="19.5" customHeight="1">
      <c r="H29" s="87"/>
      <c r="Q29" s="87"/>
      <c r="Z29" s="87"/>
      <c r="AH29" s="87"/>
      <c r="AP29" s="87"/>
      <c r="AX29" s="87"/>
      <c r="BG29" s="87"/>
      <c r="BP29" s="87"/>
      <c r="BY29" s="87"/>
      <c r="CH29" s="87"/>
      <c r="CQ29" s="87"/>
      <c r="CZ29" s="87"/>
      <c r="DI29" s="87"/>
      <c r="DR29" s="87"/>
      <c r="EA29" s="87"/>
      <c r="EJ29" s="87"/>
      <c r="ES29" s="87"/>
      <c r="FB29" s="87"/>
      <c r="FK29" s="87"/>
      <c r="FT29" s="87"/>
      <c r="GC29" s="87"/>
      <c r="GH29" s="88"/>
      <c r="GU29" s="87"/>
    </row>
    <row r="30" spans="2:206" ht="22.5" customHeight="1">
      <c r="B30" s="225">
        <f>B25+1</f>
        <v>5</v>
      </c>
      <c r="C30" s="225"/>
      <c r="D30" s="225"/>
      <c r="E30" s="225"/>
      <c r="F30" s="225"/>
      <c r="G30" s="83" t="s">
        <v>148</v>
      </c>
      <c r="H30" s="84"/>
      <c r="I30" s="85">
        <f>IFERROR(H30/H33,0)</f>
        <v>0</v>
      </c>
      <c r="K30" s="225">
        <f>K25+1</f>
        <v>5</v>
      </c>
      <c r="L30" s="225"/>
      <c r="M30" s="225"/>
      <c r="N30" s="225"/>
      <c r="O30" s="225"/>
      <c r="P30" s="83" t="s">
        <v>148</v>
      </c>
      <c r="Q30" s="84"/>
      <c r="R30" s="85">
        <f>IFERROR(Q30/Q33,0)</f>
        <v>0</v>
      </c>
      <c r="T30" s="225">
        <f>T25+1</f>
        <v>5</v>
      </c>
      <c r="U30" s="225"/>
      <c r="V30" s="225"/>
      <c r="W30" s="225"/>
      <c r="X30" s="225"/>
      <c r="Y30" s="83" t="s">
        <v>148</v>
      </c>
      <c r="Z30" s="84"/>
      <c r="AA30" s="85">
        <f>IFERROR(Z30/Z33,0)</f>
        <v>0</v>
      </c>
      <c r="AB30" s="225">
        <f>AB25+1</f>
        <v>5</v>
      </c>
      <c r="AC30" s="225"/>
      <c r="AD30" s="225"/>
      <c r="AE30" s="225"/>
      <c r="AF30" s="225"/>
      <c r="AG30" s="83" t="s">
        <v>148</v>
      </c>
      <c r="AH30" s="84"/>
      <c r="AI30" s="85">
        <f>IFERROR(AH30/AH33,0)</f>
        <v>0</v>
      </c>
      <c r="AJ30" s="225">
        <f>AJ25+1</f>
        <v>5</v>
      </c>
      <c r="AK30" s="225"/>
      <c r="AL30" s="225"/>
      <c r="AM30" s="225"/>
      <c r="AN30" s="225"/>
      <c r="AO30" s="83" t="s">
        <v>148</v>
      </c>
      <c r="AP30" s="84"/>
      <c r="AQ30" s="85">
        <f>IFERROR(AP30/AP33,0)</f>
        <v>0</v>
      </c>
      <c r="AR30" s="225">
        <f>AR25+1</f>
        <v>5</v>
      </c>
      <c r="AS30" s="225"/>
      <c r="AT30" s="225"/>
      <c r="AU30" s="225"/>
      <c r="AV30" s="225"/>
      <c r="AW30" s="83" t="s">
        <v>148</v>
      </c>
      <c r="AX30" s="84"/>
      <c r="AY30" s="85">
        <f>IFERROR(AX30/AX33,0)</f>
        <v>0</v>
      </c>
      <c r="BA30" s="225">
        <f>BA25+1</f>
        <v>5</v>
      </c>
      <c r="BB30" s="225"/>
      <c r="BC30" s="225"/>
      <c r="BD30" s="225"/>
      <c r="BE30" s="225"/>
      <c r="BF30" s="83" t="s">
        <v>148</v>
      </c>
      <c r="BG30" s="84"/>
      <c r="BH30" s="85">
        <f>IFERROR(BG30/BG33,0)</f>
        <v>0</v>
      </c>
      <c r="BJ30" s="225">
        <f>BJ25+1</f>
        <v>5</v>
      </c>
      <c r="BK30" s="225"/>
      <c r="BL30" s="225"/>
      <c r="BM30" s="225"/>
      <c r="BN30" s="225"/>
      <c r="BO30" s="83" t="s">
        <v>148</v>
      </c>
      <c r="BP30" s="84"/>
      <c r="BQ30" s="85">
        <f>IFERROR(BP30/BP33,0)</f>
        <v>0</v>
      </c>
      <c r="BS30" s="225">
        <f>BS25+1</f>
        <v>5</v>
      </c>
      <c r="BT30" s="225"/>
      <c r="BU30" s="225"/>
      <c r="BV30" s="225"/>
      <c r="BW30" s="225"/>
      <c r="BX30" s="83" t="s">
        <v>148</v>
      </c>
      <c r="BY30" s="84"/>
      <c r="BZ30" s="85">
        <f>IFERROR(BY30/BY33,0)</f>
        <v>0</v>
      </c>
      <c r="CB30" s="225">
        <f>CB25+1</f>
        <v>5</v>
      </c>
      <c r="CC30" s="225"/>
      <c r="CD30" s="225"/>
      <c r="CE30" s="225"/>
      <c r="CF30" s="225"/>
      <c r="CG30" s="83" t="s">
        <v>148</v>
      </c>
      <c r="CH30" s="84"/>
      <c r="CI30" s="85">
        <f>IFERROR(CH30/CH33,0)</f>
        <v>0</v>
      </c>
      <c r="CK30" s="225">
        <f>CK25+1</f>
        <v>5</v>
      </c>
      <c r="CL30" s="225"/>
      <c r="CM30" s="225"/>
      <c r="CN30" s="225"/>
      <c r="CO30" s="225"/>
      <c r="CP30" s="83" t="s">
        <v>148</v>
      </c>
      <c r="CQ30" s="84"/>
      <c r="CR30" s="85">
        <f>IFERROR(CQ30/CQ33,0)</f>
        <v>0</v>
      </c>
      <c r="CT30" s="225">
        <f>CT25+1</f>
        <v>5</v>
      </c>
      <c r="CU30" s="225"/>
      <c r="CV30" s="225"/>
      <c r="CW30" s="225"/>
      <c r="CX30" s="225"/>
      <c r="CY30" s="83" t="s">
        <v>148</v>
      </c>
      <c r="CZ30" s="84"/>
      <c r="DA30" s="85">
        <f>IFERROR(CZ30/CZ33,0)</f>
        <v>0</v>
      </c>
      <c r="DC30" s="225">
        <f>DC25+1</f>
        <v>5</v>
      </c>
      <c r="DD30" s="225"/>
      <c r="DE30" s="225"/>
      <c r="DF30" s="225"/>
      <c r="DG30" s="225"/>
      <c r="DH30" s="83" t="s">
        <v>148</v>
      </c>
      <c r="DI30" s="84"/>
      <c r="DJ30" s="85">
        <f>IFERROR(DI30/DI33,0)</f>
        <v>0</v>
      </c>
      <c r="DL30" s="225">
        <f>DL25+1</f>
        <v>5</v>
      </c>
      <c r="DM30" s="225"/>
      <c r="DN30" s="225"/>
      <c r="DO30" s="225"/>
      <c r="DP30" s="225"/>
      <c r="DQ30" s="83" t="s">
        <v>148</v>
      </c>
      <c r="DR30" s="84"/>
      <c r="DS30" s="85">
        <f>IFERROR(DR30/DR33,0)</f>
        <v>0</v>
      </c>
      <c r="DU30" s="225">
        <f>DU25+1</f>
        <v>5</v>
      </c>
      <c r="DV30" s="225"/>
      <c r="DW30" s="225"/>
      <c r="DX30" s="225"/>
      <c r="DY30" s="225"/>
      <c r="DZ30" s="83" t="s">
        <v>148</v>
      </c>
      <c r="EA30" s="84"/>
      <c r="EB30" s="85">
        <f>IFERROR(EA30/EA33,0)</f>
        <v>0</v>
      </c>
      <c r="ED30" s="225">
        <f>ED25+1</f>
        <v>5</v>
      </c>
      <c r="EE30" s="225"/>
      <c r="EF30" s="225"/>
      <c r="EG30" s="225"/>
      <c r="EH30" s="225"/>
      <c r="EI30" s="83" t="s">
        <v>148</v>
      </c>
      <c r="EJ30" s="84"/>
      <c r="EK30" s="85">
        <f>IFERROR(EJ30/EJ33,0)</f>
        <v>0</v>
      </c>
      <c r="EM30" s="225">
        <f>EM25+1</f>
        <v>5</v>
      </c>
      <c r="EN30" s="225"/>
      <c r="EO30" s="225"/>
      <c r="EP30" s="225"/>
      <c r="EQ30" s="225"/>
      <c r="ER30" s="83" t="s">
        <v>148</v>
      </c>
      <c r="ES30" s="84"/>
      <c r="ET30" s="85">
        <f>IFERROR(ES30/ES33,0)</f>
        <v>0</v>
      </c>
      <c r="EV30" s="225">
        <f>EV25+1</f>
        <v>5</v>
      </c>
      <c r="EW30" s="225"/>
      <c r="EX30" s="225"/>
      <c r="EY30" s="225"/>
      <c r="EZ30" s="225"/>
      <c r="FA30" s="83" t="s">
        <v>148</v>
      </c>
      <c r="FB30" s="84"/>
      <c r="FC30" s="85">
        <f>IFERROR(FB30/FB33,0)</f>
        <v>0</v>
      </c>
      <c r="FE30" s="225">
        <f>FE25+1</f>
        <v>5</v>
      </c>
      <c r="FF30" s="225"/>
      <c r="FG30" s="225"/>
      <c r="FH30" s="225"/>
      <c r="FI30" s="225"/>
      <c r="FJ30" s="83" t="s">
        <v>148</v>
      </c>
      <c r="FK30" s="84"/>
      <c r="FL30" s="85">
        <f>IFERROR(FK30/FK33,0)</f>
        <v>0</v>
      </c>
      <c r="FN30" s="225">
        <f>FN25+1</f>
        <v>5</v>
      </c>
      <c r="FO30" s="225"/>
      <c r="FP30" s="225"/>
      <c r="FQ30" s="225"/>
      <c r="FR30" s="225"/>
      <c r="FS30" s="83" t="s">
        <v>148</v>
      </c>
      <c r="FT30" s="84"/>
      <c r="FU30" s="85">
        <f>IFERROR(FT30/FT33,0)</f>
        <v>0</v>
      </c>
      <c r="FW30" s="225">
        <f>FW25+1</f>
        <v>5</v>
      </c>
      <c r="FX30" s="225"/>
      <c r="FY30" s="225"/>
      <c r="FZ30" s="225"/>
      <c r="GA30" s="225"/>
      <c r="GB30" s="83" t="s">
        <v>148</v>
      </c>
      <c r="GC30" s="84"/>
      <c r="GD30" s="85">
        <f>IFERROR(GC30/GC33,0)</f>
        <v>0</v>
      </c>
      <c r="GF30" s="225">
        <f>GF25+1</f>
        <v>5</v>
      </c>
      <c r="GG30" s="225" t="s">
        <v>177</v>
      </c>
      <c r="GH30" s="226">
        <v>300617884.69999999</v>
      </c>
      <c r="GI30" s="225" t="s">
        <v>178</v>
      </c>
      <c r="GJ30" s="225" t="s">
        <v>170</v>
      </c>
      <c r="GK30" s="83" t="s">
        <v>148</v>
      </c>
      <c r="GL30" s="84">
        <f>GL33</f>
        <v>300617884.69999999</v>
      </c>
      <c r="GM30" s="85">
        <f>IFERROR(GL30/GL33,0)</f>
        <v>1</v>
      </c>
      <c r="GO30" s="225">
        <f>GO25+1</f>
        <v>5</v>
      </c>
      <c r="GP30" s="225"/>
      <c r="GQ30" s="225"/>
      <c r="GR30" s="225"/>
      <c r="GS30" s="225"/>
      <c r="GT30" s="83" t="s">
        <v>148</v>
      </c>
      <c r="GU30" s="84"/>
      <c r="GV30" s="85">
        <f>IFERROR(GU30/GU33,0)</f>
        <v>0</v>
      </c>
    </row>
    <row r="31" spans="2:206" ht="27.75" customHeight="1">
      <c r="B31" s="225"/>
      <c r="C31" s="225"/>
      <c r="D31" s="225"/>
      <c r="E31" s="225"/>
      <c r="F31" s="225"/>
      <c r="G31" s="83" t="s">
        <v>9</v>
      </c>
      <c r="H31" s="84"/>
      <c r="I31" s="85">
        <f t="shared" ref="I31:I32" si="92">IFERROR(H31/H34,0)</f>
        <v>0</v>
      </c>
      <c r="K31" s="225"/>
      <c r="L31" s="225"/>
      <c r="M31" s="225"/>
      <c r="N31" s="225"/>
      <c r="O31" s="225"/>
      <c r="P31" s="83" t="s">
        <v>9</v>
      </c>
      <c r="Q31" s="84"/>
      <c r="R31" s="85">
        <f t="shared" ref="R31:R32" si="93">IFERROR(Q31/Q34,0)</f>
        <v>0</v>
      </c>
      <c r="T31" s="225"/>
      <c r="U31" s="225"/>
      <c r="V31" s="225"/>
      <c r="W31" s="225"/>
      <c r="X31" s="225"/>
      <c r="Y31" s="83" t="s">
        <v>9</v>
      </c>
      <c r="Z31" s="84"/>
      <c r="AA31" s="85">
        <f t="shared" ref="AA31:AA32" si="94">IFERROR(Z31/Z34,0)</f>
        <v>0</v>
      </c>
      <c r="AB31" s="225"/>
      <c r="AC31" s="225"/>
      <c r="AD31" s="225"/>
      <c r="AE31" s="225"/>
      <c r="AF31" s="225"/>
      <c r="AG31" s="83" t="s">
        <v>9</v>
      </c>
      <c r="AH31" s="84"/>
      <c r="AI31" s="85">
        <f t="shared" ref="AI31:AI32" si="95">IFERROR(AH31/AH34,0)</f>
        <v>0</v>
      </c>
      <c r="AJ31" s="225"/>
      <c r="AK31" s="225"/>
      <c r="AL31" s="225"/>
      <c r="AM31" s="225"/>
      <c r="AN31" s="225"/>
      <c r="AO31" s="83" t="s">
        <v>9</v>
      </c>
      <c r="AP31" s="84"/>
      <c r="AQ31" s="85">
        <f t="shared" ref="AQ31:AQ32" si="96">IFERROR(AP31/AP34,0)</f>
        <v>0</v>
      </c>
      <c r="AR31" s="225"/>
      <c r="AS31" s="225"/>
      <c r="AT31" s="225"/>
      <c r="AU31" s="225"/>
      <c r="AV31" s="225"/>
      <c r="AW31" s="83" t="s">
        <v>9</v>
      </c>
      <c r="AX31" s="84"/>
      <c r="AY31" s="85">
        <f t="shared" ref="AY31:AY32" si="97">IFERROR(AX31/AX34,0)</f>
        <v>0</v>
      </c>
      <c r="BA31" s="225"/>
      <c r="BB31" s="225"/>
      <c r="BC31" s="225"/>
      <c r="BD31" s="225"/>
      <c r="BE31" s="225"/>
      <c r="BF31" s="83" t="s">
        <v>9</v>
      </c>
      <c r="BG31" s="84"/>
      <c r="BH31" s="85">
        <f t="shared" ref="BH31:BH32" si="98">IFERROR(BG31/BG34,0)</f>
        <v>0</v>
      </c>
      <c r="BJ31" s="225"/>
      <c r="BK31" s="225"/>
      <c r="BL31" s="225"/>
      <c r="BM31" s="225"/>
      <c r="BN31" s="225"/>
      <c r="BO31" s="83" t="s">
        <v>9</v>
      </c>
      <c r="BP31" s="84"/>
      <c r="BQ31" s="85">
        <f t="shared" ref="BQ31:BQ32" si="99">IFERROR(BP31/BP34,0)</f>
        <v>0</v>
      </c>
      <c r="BS31" s="225"/>
      <c r="BT31" s="225"/>
      <c r="BU31" s="225"/>
      <c r="BV31" s="225"/>
      <c r="BW31" s="225"/>
      <c r="BX31" s="83" t="s">
        <v>9</v>
      </c>
      <c r="BY31" s="84"/>
      <c r="BZ31" s="85">
        <f t="shared" ref="BZ31:BZ32" si="100">IFERROR(BY31/BY34,0)</f>
        <v>0</v>
      </c>
      <c r="CB31" s="225"/>
      <c r="CC31" s="225"/>
      <c r="CD31" s="225"/>
      <c r="CE31" s="225"/>
      <c r="CF31" s="225"/>
      <c r="CG31" s="83" t="s">
        <v>9</v>
      </c>
      <c r="CH31" s="84"/>
      <c r="CI31" s="85">
        <f t="shared" ref="CI31:CI32" si="101">IFERROR(CH31/CH34,0)</f>
        <v>0</v>
      </c>
      <c r="CK31" s="225"/>
      <c r="CL31" s="225"/>
      <c r="CM31" s="225"/>
      <c r="CN31" s="225"/>
      <c r="CO31" s="225"/>
      <c r="CP31" s="83" t="s">
        <v>9</v>
      </c>
      <c r="CQ31" s="84"/>
      <c r="CR31" s="85">
        <f t="shared" ref="CR31:CR32" si="102">IFERROR(CQ31/CQ34,0)</f>
        <v>0</v>
      </c>
      <c r="CT31" s="225"/>
      <c r="CU31" s="225"/>
      <c r="CV31" s="225"/>
      <c r="CW31" s="225"/>
      <c r="CX31" s="225"/>
      <c r="CY31" s="83" t="s">
        <v>9</v>
      </c>
      <c r="CZ31" s="84"/>
      <c r="DA31" s="85">
        <f t="shared" ref="DA31:DA32" si="103">IFERROR(CZ31/CZ34,0)</f>
        <v>0</v>
      </c>
      <c r="DC31" s="225"/>
      <c r="DD31" s="225"/>
      <c r="DE31" s="225"/>
      <c r="DF31" s="225"/>
      <c r="DG31" s="225"/>
      <c r="DH31" s="83" t="s">
        <v>9</v>
      </c>
      <c r="DI31" s="84"/>
      <c r="DJ31" s="85">
        <f t="shared" ref="DJ31:DJ32" si="104">IFERROR(DI31/DI34,0)</f>
        <v>0</v>
      </c>
      <c r="DL31" s="225"/>
      <c r="DM31" s="225"/>
      <c r="DN31" s="225"/>
      <c r="DO31" s="225"/>
      <c r="DP31" s="225"/>
      <c r="DQ31" s="83" t="s">
        <v>9</v>
      </c>
      <c r="DR31" s="84"/>
      <c r="DS31" s="85">
        <f t="shared" ref="DS31:DS32" si="105">IFERROR(DR31/DR34,0)</f>
        <v>0</v>
      </c>
      <c r="DU31" s="225"/>
      <c r="DV31" s="225"/>
      <c r="DW31" s="225"/>
      <c r="DX31" s="225"/>
      <c r="DY31" s="225"/>
      <c r="DZ31" s="83" t="s">
        <v>9</v>
      </c>
      <c r="EA31" s="84"/>
      <c r="EB31" s="85">
        <f t="shared" ref="EB31:EB32" si="106">IFERROR(EA31/EA34,0)</f>
        <v>0</v>
      </c>
      <c r="ED31" s="225"/>
      <c r="EE31" s="225"/>
      <c r="EF31" s="225"/>
      <c r="EG31" s="225"/>
      <c r="EH31" s="225"/>
      <c r="EI31" s="83" t="s">
        <v>9</v>
      </c>
      <c r="EJ31" s="84"/>
      <c r="EK31" s="85">
        <f t="shared" ref="EK31:EK32" si="107">IFERROR(EJ31/EJ34,0)</f>
        <v>0</v>
      </c>
      <c r="EM31" s="225"/>
      <c r="EN31" s="225"/>
      <c r="EO31" s="225"/>
      <c r="EP31" s="225"/>
      <c r="EQ31" s="225"/>
      <c r="ER31" s="83" t="s">
        <v>9</v>
      </c>
      <c r="ES31" s="84"/>
      <c r="ET31" s="85">
        <f t="shared" ref="ET31:ET32" si="108">IFERROR(ES31/ES34,0)</f>
        <v>0</v>
      </c>
      <c r="EV31" s="225"/>
      <c r="EW31" s="225"/>
      <c r="EX31" s="225"/>
      <c r="EY31" s="225"/>
      <c r="EZ31" s="225"/>
      <c r="FA31" s="83" t="s">
        <v>9</v>
      </c>
      <c r="FB31" s="84"/>
      <c r="FC31" s="85">
        <f t="shared" ref="FC31:FC32" si="109">IFERROR(FB31/FB34,0)</f>
        <v>0</v>
      </c>
      <c r="FE31" s="225"/>
      <c r="FF31" s="225"/>
      <c r="FG31" s="225"/>
      <c r="FH31" s="225"/>
      <c r="FI31" s="225"/>
      <c r="FJ31" s="83" t="s">
        <v>9</v>
      </c>
      <c r="FK31" s="84"/>
      <c r="FL31" s="85">
        <f t="shared" ref="FL31:FL32" si="110">IFERROR(FK31/FK34,0)</f>
        <v>0</v>
      </c>
      <c r="FN31" s="225"/>
      <c r="FO31" s="225"/>
      <c r="FP31" s="225"/>
      <c r="FQ31" s="225"/>
      <c r="FR31" s="225"/>
      <c r="FS31" s="83" t="s">
        <v>9</v>
      </c>
      <c r="FT31" s="84"/>
      <c r="FU31" s="85">
        <f t="shared" ref="FU31:FU32" si="111">IFERROR(FT31/FT34,0)</f>
        <v>0</v>
      </c>
      <c r="FW31" s="225"/>
      <c r="FX31" s="225"/>
      <c r="FY31" s="225"/>
      <c r="FZ31" s="225"/>
      <c r="GA31" s="225"/>
      <c r="GB31" s="83" t="s">
        <v>9</v>
      </c>
      <c r="GC31" s="84"/>
      <c r="GD31" s="85">
        <f t="shared" ref="GD31:GD32" si="112">IFERROR(GC31/GC34,0)</f>
        <v>0</v>
      </c>
      <c r="GF31" s="225"/>
      <c r="GG31" s="225"/>
      <c r="GH31" s="226"/>
      <c r="GI31" s="225"/>
      <c r="GJ31" s="225"/>
      <c r="GK31" s="83" t="s">
        <v>9</v>
      </c>
      <c r="GL31" s="86"/>
      <c r="GM31" s="85">
        <f t="shared" ref="GM31:GM32" si="113">IFERROR(GL31/GL34,0)</f>
        <v>0</v>
      </c>
      <c r="GO31" s="225"/>
      <c r="GP31" s="225"/>
      <c r="GQ31" s="225"/>
      <c r="GR31" s="225"/>
      <c r="GS31" s="225"/>
      <c r="GT31" s="83" t="s">
        <v>9</v>
      </c>
      <c r="GU31" s="84"/>
      <c r="GV31" s="85">
        <f t="shared" ref="GV31:GV32" si="114">IFERROR(GU31/GU34,0)</f>
        <v>0</v>
      </c>
    </row>
    <row r="32" spans="2:206" ht="27.75" customHeight="1">
      <c r="B32" s="225"/>
      <c r="C32" s="225"/>
      <c r="D32" s="225"/>
      <c r="E32" s="225"/>
      <c r="F32" s="225"/>
      <c r="G32" s="83" t="s">
        <v>8</v>
      </c>
      <c r="H32" s="84"/>
      <c r="I32" s="85">
        <f t="shared" si="92"/>
        <v>0</v>
      </c>
      <c r="K32" s="225"/>
      <c r="L32" s="225"/>
      <c r="M32" s="225"/>
      <c r="N32" s="225"/>
      <c r="O32" s="225"/>
      <c r="P32" s="83" t="s">
        <v>8</v>
      </c>
      <c r="Q32" s="84"/>
      <c r="R32" s="85">
        <f t="shared" si="93"/>
        <v>0</v>
      </c>
      <c r="T32" s="225"/>
      <c r="U32" s="225"/>
      <c r="V32" s="225"/>
      <c r="W32" s="225"/>
      <c r="X32" s="225"/>
      <c r="Y32" s="83" t="s">
        <v>8</v>
      </c>
      <c r="Z32" s="84"/>
      <c r="AA32" s="85">
        <f t="shared" si="94"/>
        <v>0</v>
      </c>
      <c r="AB32" s="225"/>
      <c r="AC32" s="225"/>
      <c r="AD32" s="225"/>
      <c r="AE32" s="225"/>
      <c r="AF32" s="225"/>
      <c r="AG32" s="83" t="s">
        <v>8</v>
      </c>
      <c r="AH32" s="84"/>
      <c r="AI32" s="85">
        <f t="shared" si="95"/>
        <v>0</v>
      </c>
      <c r="AJ32" s="225"/>
      <c r="AK32" s="225"/>
      <c r="AL32" s="225"/>
      <c r="AM32" s="225"/>
      <c r="AN32" s="225"/>
      <c r="AO32" s="83" t="s">
        <v>8</v>
      </c>
      <c r="AP32" s="84"/>
      <c r="AQ32" s="85">
        <f t="shared" si="96"/>
        <v>0</v>
      </c>
      <c r="AR32" s="225"/>
      <c r="AS32" s="225"/>
      <c r="AT32" s="225"/>
      <c r="AU32" s="225"/>
      <c r="AV32" s="225"/>
      <c r="AW32" s="83" t="s">
        <v>8</v>
      </c>
      <c r="AX32" s="84"/>
      <c r="AY32" s="85">
        <f t="shared" si="97"/>
        <v>0</v>
      </c>
      <c r="BA32" s="225"/>
      <c r="BB32" s="225"/>
      <c r="BC32" s="225"/>
      <c r="BD32" s="225"/>
      <c r="BE32" s="225"/>
      <c r="BF32" s="83" t="s">
        <v>8</v>
      </c>
      <c r="BG32" s="84"/>
      <c r="BH32" s="85">
        <f t="shared" si="98"/>
        <v>0</v>
      </c>
      <c r="BJ32" s="225"/>
      <c r="BK32" s="225"/>
      <c r="BL32" s="225"/>
      <c r="BM32" s="225"/>
      <c r="BN32" s="225"/>
      <c r="BO32" s="83" t="s">
        <v>8</v>
      </c>
      <c r="BP32" s="84"/>
      <c r="BQ32" s="85">
        <f t="shared" si="99"/>
        <v>0</v>
      </c>
      <c r="BS32" s="225"/>
      <c r="BT32" s="225"/>
      <c r="BU32" s="225"/>
      <c r="BV32" s="225"/>
      <c r="BW32" s="225"/>
      <c r="BX32" s="83" t="s">
        <v>8</v>
      </c>
      <c r="BY32" s="84"/>
      <c r="BZ32" s="85">
        <f t="shared" si="100"/>
        <v>0</v>
      </c>
      <c r="CB32" s="225"/>
      <c r="CC32" s="225"/>
      <c r="CD32" s="225"/>
      <c r="CE32" s="225"/>
      <c r="CF32" s="225"/>
      <c r="CG32" s="83" t="s">
        <v>8</v>
      </c>
      <c r="CH32" s="84"/>
      <c r="CI32" s="85">
        <f t="shared" si="101"/>
        <v>0</v>
      </c>
      <c r="CK32" s="225"/>
      <c r="CL32" s="225"/>
      <c r="CM32" s="225"/>
      <c r="CN32" s="225"/>
      <c r="CO32" s="225"/>
      <c r="CP32" s="83" t="s">
        <v>8</v>
      </c>
      <c r="CQ32" s="84"/>
      <c r="CR32" s="85">
        <f t="shared" si="102"/>
        <v>0</v>
      </c>
      <c r="CT32" s="225"/>
      <c r="CU32" s="225"/>
      <c r="CV32" s="225"/>
      <c r="CW32" s="225"/>
      <c r="CX32" s="225"/>
      <c r="CY32" s="83" t="s">
        <v>8</v>
      </c>
      <c r="CZ32" s="84"/>
      <c r="DA32" s="85">
        <f t="shared" si="103"/>
        <v>0</v>
      </c>
      <c r="DC32" s="225"/>
      <c r="DD32" s="225"/>
      <c r="DE32" s="225"/>
      <c r="DF32" s="225"/>
      <c r="DG32" s="225"/>
      <c r="DH32" s="83" t="s">
        <v>8</v>
      </c>
      <c r="DI32" s="84"/>
      <c r="DJ32" s="85">
        <f t="shared" si="104"/>
        <v>0</v>
      </c>
      <c r="DL32" s="225"/>
      <c r="DM32" s="225"/>
      <c r="DN32" s="225"/>
      <c r="DO32" s="225"/>
      <c r="DP32" s="225"/>
      <c r="DQ32" s="83" t="s">
        <v>8</v>
      </c>
      <c r="DR32" s="84"/>
      <c r="DS32" s="85">
        <f t="shared" si="105"/>
        <v>0</v>
      </c>
      <c r="DU32" s="225"/>
      <c r="DV32" s="225"/>
      <c r="DW32" s="225"/>
      <c r="DX32" s="225"/>
      <c r="DY32" s="225"/>
      <c r="DZ32" s="83" t="s">
        <v>8</v>
      </c>
      <c r="EA32" s="84"/>
      <c r="EB32" s="85">
        <f t="shared" si="106"/>
        <v>0</v>
      </c>
      <c r="ED32" s="225"/>
      <c r="EE32" s="225"/>
      <c r="EF32" s="225"/>
      <c r="EG32" s="225"/>
      <c r="EH32" s="225"/>
      <c r="EI32" s="83" t="s">
        <v>8</v>
      </c>
      <c r="EJ32" s="84"/>
      <c r="EK32" s="85">
        <f t="shared" si="107"/>
        <v>0</v>
      </c>
      <c r="EM32" s="225"/>
      <c r="EN32" s="225"/>
      <c r="EO32" s="225"/>
      <c r="EP32" s="225"/>
      <c r="EQ32" s="225"/>
      <c r="ER32" s="83" t="s">
        <v>8</v>
      </c>
      <c r="ES32" s="84"/>
      <c r="ET32" s="85">
        <f t="shared" si="108"/>
        <v>0</v>
      </c>
      <c r="EV32" s="225"/>
      <c r="EW32" s="225"/>
      <c r="EX32" s="225"/>
      <c r="EY32" s="225"/>
      <c r="EZ32" s="225"/>
      <c r="FA32" s="83" t="s">
        <v>8</v>
      </c>
      <c r="FB32" s="84"/>
      <c r="FC32" s="85">
        <f t="shared" si="109"/>
        <v>0</v>
      </c>
      <c r="FE32" s="225"/>
      <c r="FF32" s="225"/>
      <c r="FG32" s="225"/>
      <c r="FH32" s="225"/>
      <c r="FI32" s="225"/>
      <c r="FJ32" s="83" t="s">
        <v>8</v>
      </c>
      <c r="FK32" s="84"/>
      <c r="FL32" s="85">
        <f t="shared" si="110"/>
        <v>0</v>
      </c>
      <c r="FN32" s="225"/>
      <c r="FO32" s="225"/>
      <c r="FP32" s="225"/>
      <c r="FQ32" s="225"/>
      <c r="FR32" s="225"/>
      <c r="FS32" s="83" t="s">
        <v>8</v>
      </c>
      <c r="FT32" s="84"/>
      <c r="FU32" s="85">
        <f t="shared" si="111"/>
        <v>0</v>
      </c>
      <c r="FW32" s="225"/>
      <c r="FX32" s="225"/>
      <c r="FY32" s="225"/>
      <c r="FZ32" s="225"/>
      <c r="GA32" s="225"/>
      <c r="GB32" s="83" t="s">
        <v>8</v>
      </c>
      <c r="GC32" s="84"/>
      <c r="GD32" s="85">
        <f t="shared" si="112"/>
        <v>0</v>
      </c>
      <c r="GF32" s="225"/>
      <c r="GG32" s="225"/>
      <c r="GH32" s="226"/>
      <c r="GI32" s="225"/>
      <c r="GJ32" s="225"/>
      <c r="GK32" s="83" t="s">
        <v>8</v>
      </c>
      <c r="GL32" s="86"/>
      <c r="GM32" s="85">
        <f t="shared" si="113"/>
        <v>0</v>
      </c>
      <c r="GO32" s="225"/>
      <c r="GP32" s="225"/>
      <c r="GQ32" s="225"/>
      <c r="GR32" s="225"/>
      <c r="GS32" s="225"/>
      <c r="GT32" s="83" t="s">
        <v>8</v>
      </c>
      <c r="GU32" s="84"/>
      <c r="GV32" s="85">
        <f t="shared" si="114"/>
        <v>0</v>
      </c>
    </row>
    <row r="33" spans="2:204" ht="93.75" customHeight="1">
      <c r="B33" s="225"/>
      <c r="C33" s="225"/>
      <c r="D33" s="225"/>
      <c r="E33" s="225"/>
      <c r="F33" s="225"/>
      <c r="G33" s="83" t="s">
        <v>11</v>
      </c>
      <c r="H33" s="84">
        <f>D30</f>
        <v>0</v>
      </c>
      <c r="I33" s="83"/>
      <c r="K33" s="225"/>
      <c r="L33" s="225"/>
      <c r="M33" s="225"/>
      <c r="N33" s="225"/>
      <c r="O33" s="225"/>
      <c r="P33" s="83" t="s">
        <v>11</v>
      </c>
      <c r="Q33" s="84">
        <f>M30</f>
        <v>0</v>
      </c>
      <c r="R33" s="83"/>
      <c r="T33" s="225"/>
      <c r="U33" s="225"/>
      <c r="V33" s="225"/>
      <c r="W33" s="225"/>
      <c r="X33" s="225"/>
      <c r="Y33" s="83" t="s">
        <v>11</v>
      </c>
      <c r="Z33" s="84">
        <f>V30</f>
        <v>0</v>
      </c>
      <c r="AA33" s="83"/>
      <c r="AB33" s="225"/>
      <c r="AC33" s="225"/>
      <c r="AD33" s="225"/>
      <c r="AE33" s="225"/>
      <c r="AF33" s="225"/>
      <c r="AG33" s="83" t="s">
        <v>11</v>
      </c>
      <c r="AH33" s="84">
        <f>AD30</f>
        <v>0</v>
      </c>
      <c r="AI33" s="83"/>
      <c r="AJ33" s="225"/>
      <c r="AK33" s="225"/>
      <c r="AL33" s="225"/>
      <c r="AM33" s="225"/>
      <c r="AN33" s="225"/>
      <c r="AO33" s="83" t="s">
        <v>11</v>
      </c>
      <c r="AP33" s="84">
        <f>AL30</f>
        <v>0</v>
      </c>
      <c r="AQ33" s="83"/>
      <c r="AR33" s="225"/>
      <c r="AS33" s="225"/>
      <c r="AT33" s="225"/>
      <c r="AU33" s="225"/>
      <c r="AV33" s="225"/>
      <c r="AW33" s="83" t="s">
        <v>11</v>
      </c>
      <c r="AX33" s="84">
        <f>AT30</f>
        <v>0</v>
      </c>
      <c r="AY33" s="83"/>
      <c r="BA33" s="225"/>
      <c r="BB33" s="225"/>
      <c r="BC33" s="225"/>
      <c r="BD33" s="225"/>
      <c r="BE33" s="225"/>
      <c r="BF33" s="83" t="s">
        <v>11</v>
      </c>
      <c r="BG33" s="84">
        <f>BC30</f>
        <v>0</v>
      </c>
      <c r="BH33" s="83"/>
      <c r="BJ33" s="225"/>
      <c r="BK33" s="225"/>
      <c r="BL33" s="225"/>
      <c r="BM33" s="225"/>
      <c r="BN33" s="225"/>
      <c r="BO33" s="83" t="s">
        <v>11</v>
      </c>
      <c r="BP33" s="84">
        <f>BL30</f>
        <v>0</v>
      </c>
      <c r="BQ33" s="83"/>
      <c r="BS33" s="225"/>
      <c r="BT33" s="225"/>
      <c r="BU33" s="225"/>
      <c r="BV33" s="225"/>
      <c r="BW33" s="225"/>
      <c r="BX33" s="83" t="s">
        <v>11</v>
      </c>
      <c r="BY33" s="84">
        <f>BU30</f>
        <v>0</v>
      </c>
      <c r="BZ33" s="83"/>
      <c r="CB33" s="225"/>
      <c r="CC33" s="225"/>
      <c r="CD33" s="225"/>
      <c r="CE33" s="225"/>
      <c r="CF33" s="225"/>
      <c r="CG33" s="83" t="s">
        <v>11</v>
      </c>
      <c r="CH33" s="84">
        <f>CD30</f>
        <v>0</v>
      </c>
      <c r="CI33" s="83"/>
      <c r="CK33" s="225"/>
      <c r="CL33" s="225"/>
      <c r="CM33" s="225"/>
      <c r="CN33" s="225"/>
      <c r="CO33" s="225"/>
      <c r="CP33" s="83" t="s">
        <v>11</v>
      </c>
      <c r="CQ33" s="84">
        <f>CM30</f>
        <v>0</v>
      </c>
      <c r="CR33" s="83"/>
      <c r="CT33" s="225"/>
      <c r="CU33" s="225"/>
      <c r="CV33" s="225"/>
      <c r="CW33" s="225"/>
      <c r="CX33" s="225"/>
      <c r="CY33" s="83" t="s">
        <v>11</v>
      </c>
      <c r="CZ33" s="84">
        <f>CV30</f>
        <v>0</v>
      </c>
      <c r="DA33" s="83"/>
      <c r="DC33" s="225"/>
      <c r="DD33" s="225"/>
      <c r="DE33" s="225"/>
      <c r="DF33" s="225"/>
      <c r="DG33" s="225"/>
      <c r="DH33" s="83" t="s">
        <v>11</v>
      </c>
      <c r="DI33" s="84">
        <f>DE30</f>
        <v>0</v>
      </c>
      <c r="DJ33" s="83"/>
      <c r="DL33" s="225"/>
      <c r="DM33" s="225"/>
      <c r="DN33" s="225"/>
      <c r="DO33" s="225"/>
      <c r="DP33" s="225"/>
      <c r="DQ33" s="83" t="s">
        <v>11</v>
      </c>
      <c r="DR33" s="84">
        <f>DN30</f>
        <v>0</v>
      </c>
      <c r="DS33" s="83"/>
      <c r="DU33" s="225"/>
      <c r="DV33" s="225"/>
      <c r="DW33" s="225"/>
      <c r="DX33" s="225"/>
      <c r="DY33" s="225"/>
      <c r="DZ33" s="83" t="s">
        <v>11</v>
      </c>
      <c r="EA33" s="84">
        <f>DW30</f>
        <v>0</v>
      </c>
      <c r="EB33" s="83"/>
      <c r="ED33" s="225"/>
      <c r="EE33" s="225"/>
      <c r="EF33" s="225"/>
      <c r="EG33" s="225"/>
      <c r="EH33" s="225"/>
      <c r="EI33" s="83" t="s">
        <v>11</v>
      </c>
      <c r="EJ33" s="84">
        <f>EF30</f>
        <v>0</v>
      </c>
      <c r="EK33" s="83"/>
      <c r="EM33" s="225"/>
      <c r="EN33" s="225"/>
      <c r="EO33" s="225"/>
      <c r="EP33" s="225"/>
      <c r="EQ33" s="225"/>
      <c r="ER33" s="83" t="s">
        <v>11</v>
      </c>
      <c r="ES33" s="84">
        <f>EO30</f>
        <v>0</v>
      </c>
      <c r="ET33" s="83"/>
      <c r="EV33" s="225"/>
      <c r="EW33" s="225"/>
      <c r="EX33" s="225"/>
      <c r="EY33" s="225"/>
      <c r="EZ33" s="225"/>
      <c r="FA33" s="83" t="s">
        <v>11</v>
      </c>
      <c r="FB33" s="84">
        <f>EX30</f>
        <v>0</v>
      </c>
      <c r="FC33" s="83"/>
      <c r="FE33" s="225"/>
      <c r="FF33" s="225"/>
      <c r="FG33" s="225"/>
      <c r="FH33" s="225"/>
      <c r="FI33" s="225"/>
      <c r="FJ33" s="83" t="s">
        <v>11</v>
      </c>
      <c r="FK33" s="84">
        <f>FG30</f>
        <v>0</v>
      </c>
      <c r="FL33" s="83"/>
      <c r="FN33" s="225"/>
      <c r="FO33" s="225"/>
      <c r="FP33" s="225"/>
      <c r="FQ33" s="225"/>
      <c r="FR33" s="225"/>
      <c r="FS33" s="83" t="s">
        <v>11</v>
      </c>
      <c r="FT33" s="84">
        <f>FP30</f>
        <v>0</v>
      </c>
      <c r="FU33" s="83"/>
      <c r="FW33" s="225"/>
      <c r="FX33" s="225"/>
      <c r="FY33" s="225"/>
      <c r="FZ33" s="225"/>
      <c r="GA33" s="225"/>
      <c r="GB33" s="83" t="s">
        <v>11</v>
      </c>
      <c r="GC33" s="84">
        <f>FY30</f>
        <v>0</v>
      </c>
      <c r="GD33" s="83"/>
      <c r="GF33" s="225"/>
      <c r="GG33" s="225"/>
      <c r="GH33" s="226"/>
      <c r="GI33" s="225"/>
      <c r="GJ33" s="225"/>
      <c r="GK33" s="83" t="s">
        <v>11</v>
      </c>
      <c r="GL33" s="86">
        <f>GH30</f>
        <v>300617884.69999999</v>
      </c>
      <c r="GM33" s="83"/>
      <c r="GO33" s="225"/>
      <c r="GP33" s="225"/>
      <c r="GQ33" s="225"/>
      <c r="GR33" s="225"/>
      <c r="GS33" s="225"/>
      <c r="GT33" s="83" t="s">
        <v>11</v>
      </c>
      <c r="GU33" s="84">
        <f>GQ30</f>
        <v>0</v>
      </c>
      <c r="GV33" s="83"/>
    </row>
    <row r="34" spans="2:204" ht="21" customHeight="1">
      <c r="H34" s="87"/>
      <c r="Q34" s="87"/>
      <c r="Z34" s="87"/>
      <c r="AH34" s="87"/>
      <c r="AP34" s="87"/>
      <c r="AX34" s="87"/>
      <c r="BG34" s="87"/>
      <c r="BP34" s="87"/>
      <c r="BY34" s="87"/>
      <c r="CH34" s="87"/>
      <c r="CQ34" s="87"/>
      <c r="CZ34" s="87"/>
      <c r="DI34" s="87"/>
      <c r="DR34" s="87"/>
      <c r="EA34" s="87"/>
      <c r="EJ34" s="87"/>
      <c r="ES34" s="87"/>
      <c r="FB34" s="87"/>
      <c r="FK34" s="87"/>
      <c r="FT34" s="87"/>
      <c r="GC34" s="87"/>
      <c r="GU34" s="87"/>
    </row>
    <row r="35" spans="2:204" ht="22.5" customHeight="1">
      <c r="B35" s="225">
        <f>B30+1</f>
        <v>6</v>
      </c>
      <c r="C35" s="225"/>
      <c r="D35" s="225"/>
      <c r="E35" s="225"/>
      <c r="F35" s="225"/>
      <c r="G35" s="83" t="s">
        <v>148</v>
      </c>
      <c r="H35" s="84"/>
      <c r="I35" s="85">
        <f>IFERROR(H35/H38,0)</f>
        <v>0</v>
      </c>
      <c r="K35" s="225">
        <f>K30+1</f>
        <v>6</v>
      </c>
      <c r="L35" s="225"/>
      <c r="M35" s="225"/>
      <c r="N35" s="225"/>
      <c r="O35" s="225"/>
      <c r="P35" s="83" t="s">
        <v>148</v>
      </c>
      <c r="Q35" s="84"/>
      <c r="R35" s="85">
        <f>IFERROR(Q35/Q38,0)</f>
        <v>0</v>
      </c>
      <c r="T35" s="225">
        <f>T30+1</f>
        <v>6</v>
      </c>
      <c r="U35" s="225"/>
      <c r="V35" s="225"/>
      <c r="W35" s="225"/>
      <c r="X35" s="225"/>
      <c r="Y35" s="83" t="s">
        <v>148</v>
      </c>
      <c r="Z35" s="84"/>
      <c r="AA35" s="85">
        <f>IFERROR(Z35/Z38,0)</f>
        <v>0</v>
      </c>
      <c r="AB35" s="225">
        <f>AB30+1</f>
        <v>6</v>
      </c>
      <c r="AC35" s="225"/>
      <c r="AD35" s="225"/>
      <c r="AE35" s="225"/>
      <c r="AF35" s="225"/>
      <c r="AG35" s="83" t="s">
        <v>148</v>
      </c>
      <c r="AH35" s="84"/>
      <c r="AI35" s="85">
        <f>IFERROR(AH35/AH38,0)</f>
        <v>0</v>
      </c>
      <c r="AJ35" s="225">
        <f>AJ30+1</f>
        <v>6</v>
      </c>
      <c r="AK35" s="225"/>
      <c r="AL35" s="225"/>
      <c r="AM35" s="225"/>
      <c r="AN35" s="225"/>
      <c r="AO35" s="83" t="s">
        <v>148</v>
      </c>
      <c r="AP35" s="84"/>
      <c r="AQ35" s="85">
        <f>IFERROR(AP35/AP38,0)</f>
        <v>0</v>
      </c>
      <c r="AR35" s="225">
        <f>AR30+1</f>
        <v>6</v>
      </c>
      <c r="AS35" s="225"/>
      <c r="AT35" s="225"/>
      <c r="AU35" s="225"/>
      <c r="AV35" s="225"/>
      <c r="AW35" s="83" t="s">
        <v>148</v>
      </c>
      <c r="AX35" s="84"/>
      <c r="AY35" s="85">
        <f>IFERROR(AX35/AX38,0)</f>
        <v>0</v>
      </c>
      <c r="BA35" s="225">
        <f>BA30+1</f>
        <v>6</v>
      </c>
      <c r="BB35" s="225"/>
      <c r="BC35" s="225"/>
      <c r="BD35" s="225"/>
      <c r="BE35" s="225"/>
      <c r="BF35" s="83" t="s">
        <v>148</v>
      </c>
      <c r="BG35" s="84"/>
      <c r="BH35" s="85">
        <f>IFERROR(BG35/BG38,0)</f>
        <v>0</v>
      </c>
      <c r="BJ35" s="225">
        <f>BJ30+1</f>
        <v>6</v>
      </c>
      <c r="BK35" s="225"/>
      <c r="BL35" s="225"/>
      <c r="BM35" s="225"/>
      <c r="BN35" s="225"/>
      <c r="BO35" s="83" t="s">
        <v>148</v>
      </c>
      <c r="BP35" s="84"/>
      <c r="BQ35" s="85">
        <f>IFERROR(BP35/BP38,0)</f>
        <v>0</v>
      </c>
      <c r="BS35" s="225">
        <f>BS30+1</f>
        <v>6</v>
      </c>
      <c r="BT35" s="225"/>
      <c r="BU35" s="225"/>
      <c r="BV35" s="225"/>
      <c r="BW35" s="225"/>
      <c r="BX35" s="83" t="s">
        <v>148</v>
      </c>
      <c r="BY35" s="84"/>
      <c r="BZ35" s="85">
        <f>IFERROR(BY35/BY38,0)</f>
        <v>0</v>
      </c>
      <c r="CB35" s="225">
        <f>CB30+1</f>
        <v>6</v>
      </c>
      <c r="CC35" s="225"/>
      <c r="CD35" s="225"/>
      <c r="CE35" s="225"/>
      <c r="CF35" s="225"/>
      <c r="CG35" s="83" t="s">
        <v>148</v>
      </c>
      <c r="CH35" s="84"/>
      <c r="CI35" s="85">
        <f>IFERROR(CH35/CH38,0)</f>
        <v>0</v>
      </c>
      <c r="CK35" s="225">
        <f>CK30+1</f>
        <v>6</v>
      </c>
      <c r="CL35" s="225"/>
      <c r="CM35" s="225"/>
      <c r="CN35" s="225"/>
      <c r="CO35" s="225"/>
      <c r="CP35" s="83" t="s">
        <v>148</v>
      </c>
      <c r="CQ35" s="84"/>
      <c r="CR35" s="85">
        <f>IFERROR(CQ35/CQ38,0)</f>
        <v>0</v>
      </c>
      <c r="CT35" s="225">
        <f>CT30+1</f>
        <v>6</v>
      </c>
      <c r="CU35" s="225"/>
      <c r="CV35" s="225"/>
      <c r="CW35" s="225"/>
      <c r="CX35" s="225"/>
      <c r="CY35" s="83" t="s">
        <v>148</v>
      </c>
      <c r="CZ35" s="84"/>
      <c r="DA35" s="85">
        <f>IFERROR(CZ35/CZ38,0)</f>
        <v>0</v>
      </c>
      <c r="DC35" s="225">
        <f>DC30+1</f>
        <v>6</v>
      </c>
      <c r="DD35" s="225"/>
      <c r="DE35" s="225"/>
      <c r="DF35" s="225"/>
      <c r="DG35" s="225"/>
      <c r="DH35" s="83" t="s">
        <v>148</v>
      </c>
      <c r="DI35" s="84"/>
      <c r="DJ35" s="85">
        <f>IFERROR(DI35/DI38,0)</f>
        <v>0</v>
      </c>
      <c r="DL35" s="225">
        <f>DL30+1</f>
        <v>6</v>
      </c>
      <c r="DM35" s="225"/>
      <c r="DN35" s="225"/>
      <c r="DO35" s="225"/>
      <c r="DP35" s="225"/>
      <c r="DQ35" s="83" t="s">
        <v>148</v>
      </c>
      <c r="DR35" s="84"/>
      <c r="DS35" s="85">
        <f>IFERROR(DR35/DR38,0)</f>
        <v>0</v>
      </c>
      <c r="DU35" s="225">
        <f>DU30+1</f>
        <v>6</v>
      </c>
      <c r="DV35" s="225"/>
      <c r="DW35" s="225"/>
      <c r="DX35" s="225"/>
      <c r="DY35" s="225"/>
      <c r="DZ35" s="83" t="s">
        <v>148</v>
      </c>
      <c r="EA35" s="84"/>
      <c r="EB35" s="85">
        <f>IFERROR(EA35/EA38,0)</f>
        <v>0</v>
      </c>
      <c r="ED35" s="225">
        <f>ED30+1</f>
        <v>6</v>
      </c>
      <c r="EE35" s="225"/>
      <c r="EF35" s="225"/>
      <c r="EG35" s="225"/>
      <c r="EH35" s="225"/>
      <c r="EI35" s="83" t="s">
        <v>148</v>
      </c>
      <c r="EJ35" s="84"/>
      <c r="EK35" s="85">
        <f>IFERROR(EJ35/EJ38,0)</f>
        <v>0</v>
      </c>
      <c r="EM35" s="225">
        <f>EM30+1</f>
        <v>6</v>
      </c>
      <c r="EN35" s="225"/>
      <c r="EO35" s="225"/>
      <c r="EP35" s="225"/>
      <c r="EQ35" s="225"/>
      <c r="ER35" s="83" t="s">
        <v>148</v>
      </c>
      <c r="ES35" s="84"/>
      <c r="ET35" s="85">
        <f>IFERROR(ES35/ES38,0)</f>
        <v>0</v>
      </c>
      <c r="EV35" s="225">
        <f>EV30+1</f>
        <v>6</v>
      </c>
      <c r="EW35" s="225"/>
      <c r="EX35" s="225"/>
      <c r="EY35" s="225"/>
      <c r="EZ35" s="225"/>
      <c r="FA35" s="83" t="s">
        <v>148</v>
      </c>
      <c r="FB35" s="84"/>
      <c r="FC35" s="85">
        <f>IFERROR(FB35/FB38,0)</f>
        <v>0</v>
      </c>
      <c r="FE35" s="225">
        <f>FE30+1</f>
        <v>6</v>
      </c>
      <c r="FF35" s="225"/>
      <c r="FG35" s="225"/>
      <c r="FH35" s="225"/>
      <c r="FI35" s="225"/>
      <c r="FJ35" s="83" t="s">
        <v>148</v>
      </c>
      <c r="FK35" s="84"/>
      <c r="FL35" s="85">
        <f>IFERROR(FK35/FK38,0)</f>
        <v>0</v>
      </c>
      <c r="FN35" s="225">
        <f>FN30+1</f>
        <v>6</v>
      </c>
      <c r="FO35" s="225"/>
      <c r="FP35" s="225"/>
      <c r="FQ35" s="225"/>
      <c r="FR35" s="225"/>
      <c r="FS35" s="83" t="s">
        <v>148</v>
      </c>
      <c r="FT35" s="84"/>
      <c r="FU35" s="85">
        <f>IFERROR(FT35/FT38,0)</f>
        <v>0</v>
      </c>
      <c r="FW35" s="225">
        <f>FW30+1</f>
        <v>6</v>
      </c>
      <c r="FX35" s="225"/>
      <c r="FY35" s="225"/>
      <c r="FZ35" s="225"/>
      <c r="GA35" s="225"/>
      <c r="GB35" s="83" t="s">
        <v>148</v>
      </c>
      <c r="GC35" s="84"/>
      <c r="GD35" s="85">
        <f>IFERROR(GC35/GC38,0)</f>
        <v>0</v>
      </c>
      <c r="GF35" s="225">
        <f>GF30+1</f>
        <v>6</v>
      </c>
      <c r="GG35" s="225"/>
      <c r="GH35" s="225"/>
      <c r="GI35" s="225"/>
      <c r="GJ35" s="225"/>
      <c r="GK35" s="83" t="s">
        <v>148</v>
      </c>
      <c r="GL35" s="86"/>
      <c r="GM35" s="85">
        <f>IFERROR(GL35/GL38,0)</f>
        <v>0</v>
      </c>
      <c r="GO35" s="225">
        <f>GO30+1</f>
        <v>6</v>
      </c>
      <c r="GP35" s="225"/>
      <c r="GQ35" s="225"/>
      <c r="GR35" s="225"/>
      <c r="GS35" s="225"/>
      <c r="GT35" s="83" t="s">
        <v>148</v>
      </c>
      <c r="GU35" s="84"/>
      <c r="GV35" s="85">
        <f>IFERROR(GU35/GU38,0)</f>
        <v>0</v>
      </c>
    </row>
    <row r="36" spans="2:204" ht="22.5" customHeight="1">
      <c r="B36" s="225"/>
      <c r="C36" s="225"/>
      <c r="D36" s="225"/>
      <c r="E36" s="225"/>
      <c r="F36" s="225"/>
      <c r="G36" s="83" t="s">
        <v>9</v>
      </c>
      <c r="H36" s="84"/>
      <c r="I36" s="85">
        <f t="shared" ref="I36:I37" si="115">IFERROR(H36/H39,0)</f>
        <v>0</v>
      </c>
      <c r="K36" s="225"/>
      <c r="L36" s="225"/>
      <c r="M36" s="225"/>
      <c r="N36" s="225"/>
      <c r="O36" s="225"/>
      <c r="P36" s="83" t="s">
        <v>9</v>
      </c>
      <c r="Q36" s="84"/>
      <c r="R36" s="85">
        <f t="shared" ref="R36:R37" si="116">IFERROR(Q36/Q39,0)</f>
        <v>0</v>
      </c>
      <c r="T36" s="225"/>
      <c r="U36" s="225"/>
      <c r="V36" s="225"/>
      <c r="W36" s="225"/>
      <c r="X36" s="225"/>
      <c r="Y36" s="83" t="s">
        <v>9</v>
      </c>
      <c r="Z36" s="84"/>
      <c r="AA36" s="85">
        <f t="shared" ref="AA36:AA37" si="117">IFERROR(Z36/Z39,0)</f>
        <v>0</v>
      </c>
      <c r="AB36" s="225"/>
      <c r="AC36" s="225"/>
      <c r="AD36" s="225"/>
      <c r="AE36" s="225"/>
      <c r="AF36" s="225"/>
      <c r="AG36" s="83" t="s">
        <v>9</v>
      </c>
      <c r="AH36" s="84"/>
      <c r="AI36" s="85">
        <f t="shared" ref="AI36:AI37" si="118">IFERROR(AH36/AH39,0)</f>
        <v>0</v>
      </c>
      <c r="AJ36" s="225"/>
      <c r="AK36" s="225"/>
      <c r="AL36" s="225"/>
      <c r="AM36" s="225"/>
      <c r="AN36" s="225"/>
      <c r="AO36" s="83" t="s">
        <v>9</v>
      </c>
      <c r="AP36" s="84"/>
      <c r="AQ36" s="85">
        <f t="shared" ref="AQ36:AQ37" si="119">IFERROR(AP36/AP39,0)</f>
        <v>0</v>
      </c>
      <c r="AR36" s="225"/>
      <c r="AS36" s="225"/>
      <c r="AT36" s="225"/>
      <c r="AU36" s="225"/>
      <c r="AV36" s="225"/>
      <c r="AW36" s="83" t="s">
        <v>9</v>
      </c>
      <c r="AX36" s="84"/>
      <c r="AY36" s="85">
        <f t="shared" ref="AY36:AY37" si="120">IFERROR(AX36/AX39,0)</f>
        <v>0</v>
      </c>
      <c r="BA36" s="225"/>
      <c r="BB36" s="225"/>
      <c r="BC36" s="225"/>
      <c r="BD36" s="225"/>
      <c r="BE36" s="225"/>
      <c r="BF36" s="83" t="s">
        <v>9</v>
      </c>
      <c r="BG36" s="84"/>
      <c r="BH36" s="85">
        <f t="shared" ref="BH36:BH37" si="121">IFERROR(BG36/BG39,0)</f>
        <v>0</v>
      </c>
      <c r="BJ36" s="225"/>
      <c r="BK36" s="225"/>
      <c r="BL36" s="225"/>
      <c r="BM36" s="225"/>
      <c r="BN36" s="225"/>
      <c r="BO36" s="83" t="s">
        <v>9</v>
      </c>
      <c r="BP36" s="84"/>
      <c r="BQ36" s="85">
        <f t="shared" ref="BQ36:BQ37" si="122">IFERROR(BP36/BP39,0)</f>
        <v>0</v>
      </c>
      <c r="BS36" s="225"/>
      <c r="BT36" s="225"/>
      <c r="BU36" s="225"/>
      <c r="BV36" s="225"/>
      <c r="BW36" s="225"/>
      <c r="BX36" s="83" t="s">
        <v>9</v>
      </c>
      <c r="BY36" s="84"/>
      <c r="BZ36" s="85">
        <f t="shared" ref="BZ36:BZ37" si="123">IFERROR(BY36/BY39,0)</f>
        <v>0</v>
      </c>
      <c r="CB36" s="225"/>
      <c r="CC36" s="225"/>
      <c r="CD36" s="225"/>
      <c r="CE36" s="225"/>
      <c r="CF36" s="225"/>
      <c r="CG36" s="83" t="s">
        <v>9</v>
      </c>
      <c r="CH36" s="84"/>
      <c r="CI36" s="85">
        <f t="shared" ref="CI36:CI37" si="124">IFERROR(CH36/CH39,0)</f>
        <v>0</v>
      </c>
      <c r="CK36" s="225"/>
      <c r="CL36" s="225"/>
      <c r="CM36" s="225"/>
      <c r="CN36" s="225"/>
      <c r="CO36" s="225"/>
      <c r="CP36" s="83" t="s">
        <v>9</v>
      </c>
      <c r="CQ36" s="84"/>
      <c r="CR36" s="85">
        <f t="shared" ref="CR36:CR37" si="125">IFERROR(CQ36/CQ39,0)</f>
        <v>0</v>
      </c>
      <c r="CT36" s="225"/>
      <c r="CU36" s="225"/>
      <c r="CV36" s="225"/>
      <c r="CW36" s="225"/>
      <c r="CX36" s="225"/>
      <c r="CY36" s="83" t="s">
        <v>9</v>
      </c>
      <c r="CZ36" s="84"/>
      <c r="DA36" s="85">
        <f t="shared" ref="DA36:DA37" si="126">IFERROR(CZ36/CZ39,0)</f>
        <v>0</v>
      </c>
      <c r="DC36" s="225"/>
      <c r="DD36" s="225"/>
      <c r="DE36" s="225"/>
      <c r="DF36" s="225"/>
      <c r="DG36" s="225"/>
      <c r="DH36" s="83" t="s">
        <v>9</v>
      </c>
      <c r="DI36" s="84"/>
      <c r="DJ36" s="85">
        <f t="shared" ref="DJ36:DJ37" si="127">IFERROR(DI36/DI39,0)</f>
        <v>0</v>
      </c>
      <c r="DL36" s="225"/>
      <c r="DM36" s="225"/>
      <c r="DN36" s="225"/>
      <c r="DO36" s="225"/>
      <c r="DP36" s="225"/>
      <c r="DQ36" s="83" t="s">
        <v>9</v>
      </c>
      <c r="DR36" s="84"/>
      <c r="DS36" s="85">
        <f t="shared" ref="DS36:DS37" si="128">IFERROR(DR36/DR39,0)</f>
        <v>0</v>
      </c>
      <c r="DU36" s="225"/>
      <c r="DV36" s="225"/>
      <c r="DW36" s="225"/>
      <c r="DX36" s="225"/>
      <c r="DY36" s="225"/>
      <c r="DZ36" s="83" t="s">
        <v>9</v>
      </c>
      <c r="EA36" s="84"/>
      <c r="EB36" s="85">
        <f t="shared" ref="EB36:EB37" si="129">IFERROR(EA36/EA39,0)</f>
        <v>0</v>
      </c>
      <c r="ED36" s="225"/>
      <c r="EE36" s="225"/>
      <c r="EF36" s="225"/>
      <c r="EG36" s="225"/>
      <c r="EH36" s="225"/>
      <c r="EI36" s="83" t="s">
        <v>9</v>
      </c>
      <c r="EJ36" s="84"/>
      <c r="EK36" s="85">
        <f t="shared" ref="EK36:EK37" si="130">IFERROR(EJ36/EJ39,0)</f>
        <v>0</v>
      </c>
      <c r="EM36" s="225"/>
      <c r="EN36" s="225"/>
      <c r="EO36" s="225"/>
      <c r="EP36" s="225"/>
      <c r="EQ36" s="225"/>
      <c r="ER36" s="83" t="s">
        <v>9</v>
      </c>
      <c r="ES36" s="84"/>
      <c r="ET36" s="85">
        <f t="shared" ref="ET36:ET37" si="131">IFERROR(ES36/ES39,0)</f>
        <v>0</v>
      </c>
      <c r="EV36" s="225"/>
      <c r="EW36" s="225"/>
      <c r="EX36" s="225"/>
      <c r="EY36" s="225"/>
      <c r="EZ36" s="225"/>
      <c r="FA36" s="83" t="s">
        <v>9</v>
      </c>
      <c r="FB36" s="84"/>
      <c r="FC36" s="85">
        <f t="shared" ref="FC36:FC37" si="132">IFERROR(FB36/FB39,0)</f>
        <v>0</v>
      </c>
      <c r="FE36" s="225"/>
      <c r="FF36" s="225"/>
      <c r="FG36" s="225"/>
      <c r="FH36" s="225"/>
      <c r="FI36" s="225"/>
      <c r="FJ36" s="83" t="s">
        <v>9</v>
      </c>
      <c r="FK36" s="84"/>
      <c r="FL36" s="85">
        <f t="shared" ref="FL36:FL37" si="133">IFERROR(FK36/FK39,0)</f>
        <v>0</v>
      </c>
      <c r="FN36" s="225"/>
      <c r="FO36" s="225"/>
      <c r="FP36" s="225"/>
      <c r="FQ36" s="225"/>
      <c r="FR36" s="225"/>
      <c r="FS36" s="83" t="s">
        <v>9</v>
      </c>
      <c r="FT36" s="84"/>
      <c r="FU36" s="85">
        <f t="shared" ref="FU36:FU37" si="134">IFERROR(FT36/FT39,0)</f>
        <v>0</v>
      </c>
      <c r="FW36" s="225"/>
      <c r="FX36" s="225"/>
      <c r="FY36" s="225"/>
      <c r="FZ36" s="225"/>
      <c r="GA36" s="225"/>
      <c r="GB36" s="83" t="s">
        <v>9</v>
      </c>
      <c r="GC36" s="84"/>
      <c r="GD36" s="85">
        <f t="shared" ref="GD36:GD37" si="135">IFERROR(GC36/GC39,0)</f>
        <v>0</v>
      </c>
      <c r="GF36" s="225"/>
      <c r="GG36" s="225"/>
      <c r="GH36" s="225"/>
      <c r="GI36" s="225"/>
      <c r="GJ36" s="225"/>
      <c r="GK36" s="83" t="s">
        <v>9</v>
      </c>
      <c r="GL36" s="86"/>
      <c r="GM36" s="85">
        <f t="shared" ref="GM36:GM37" si="136">IFERROR(GL36/GL39,0)</f>
        <v>0</v>
      </c>
      <c r="GO36" s="225"/>
      <c r="GP36" s="225"/>
      <c r="GQ36" s="225"/>
      <c r="GR36" s="225"/>
      <c r="GS36" s="225"/>
      <c r="GT36" s="83" t="s">
        <v>9</v>
      </c>
      <c r="GU36" s="84"/>
      <c r="GV36" s="85">
        <f t="shared" ref="GV36:GV37" si="137">IFERROR(GU36/GU39,0)</f>
        <v>0</v>
      </c>
    </row>
    <row r="37" spans="2:204" ht="22.5" customHeight="1">
      <c r="B37" s="225"/>
      <c r="C37" s="225"/>
      <c r="D37" s="225"/>
      <c r="E37" s="225"/>
      <c r="F37" s="225"/>
      <c r="G37" s="83" t="s">
        <v>8</v>
      </c>
      <c r="H37" s="84"/>
      <c r="I37" s="85">
        <f t="shared" si="115"/>
        <v>0</v>
      </c>
      <c r="K37" s="225"/>
      <c r="L37" s="225"/>
      <c r="M37" s="225"/>
      <c r="N37" s="225"/>
      <c r="O37" s="225"/>
      <c r="P37" s="83" t="s">
        <v>8</v>
      </c>
      <c r="Q37" s="84"/>
      <c r="R37" s="85">
        <f t="shared" si="116"/>
        <v>0</v>
      </c>
      <c r="T37" s="225"/>
      <c r="U37" s="225"/>
      <c r="V37" s="225"/>
      <c r="W37" s="225"/>
      <c r="X37" s="225"/>
      <c r="Y37" s="83" t="s">
        <v>8</v>
      </c>
      <c r="Z37" s="84"/>
      <c r="AA37" s="85">
        <f t="shared" si="117"/>
        <v>0</v>
      </c>
      <c r="AB37" s="225"/>
      <c r="AC37" s="225"/>
      <c r="AD37" s="225"/>
      <c r="AE37" s="225"/>
      <c r="AF37" s="225"/>
      <c r="AG37" s="83" t="s">
        <v>8</v>
      </c>
      <c r="AH37" s="84"/>
      <c r="AI37" s="85">
        <f t="shared" si="118"/>
        <v>0</v>
      </c>
      <c r="AJ37" s="225"/>
      <c r="AK37" s="225"/>
      <c r="AL37" s="225"/>
      <c r="AM37" s="225"/>
      <c r="AN37" s="225"/>
      <c r="AO37" s="83" t="s">
        <v>8</v>
      </c>
      <c r="AP37" s="84"/>
      <c r="AQ37" s="85">
        <f t="shared" si="119"/>
        <v>0</v>
      </c>
      <c r="AR37" s="225"/>
      <c r="AS37" s="225"/>
      <c r="AT37" s="225"/>
      <c r="AU37" s="225"/>
      <c r="AV37" s="225"/>
      <c r="AW37" s="83" t="s">
        <v>8</v>
      </c>
      <c r="AX37" s="84"/>
      <c r="AY37" s="85">
        <f t="shared" si="120"/>
        <v>0</v>
      </c>
      <c r="BA37" s="225"/>
      <c r="BB37" s="225"/>
      <c r="BC37" s="225"/>
      <c r="BD37" s="225"/>
      <c r="BE37" s="225"/>
      <c r="BF37" s="83" t="s">
        <v>8</v>
      </c>
      <c r="BG37" s="84"/>
      <c r="BH37" s="85">
        <f t="shared" si="121"/>
        <v>0</v>
      </c>
      <c r="BJ37" s="225"/>
      <c r="BK37" s="225"/>
      <c r="BL37" s="225"/>
      <c r="BM37" s="225"/>
      <c r="BN37" s="225"/>
      <c r="BO37" s="83" t="s">
        <v>8</v>
      </c>
      <c r="BP37" s="84"/>
      <c r="BQ37" s="85">
        <f t="shared" si="122"/>
        <v>0</v>
      </c>
      <c r="BS37" s="225"/>
      <c r="BT37" s="225"/>
      <c r="BU37" s="225"/>
      <c r="BV37" s="225"/>
      <c r="BW37" s="225"/>
      <c r="BX37" s="83" t="s">
        <v>8</v>
      </c>
      <c r="BY37" s="84"/>
      <c r="BZ37" s="85">
        <f t="shared" si="123"/>
        <v>0</v>
      </c>
      <c r="CB37" s="225"/>
      <c r="CC37" s="225"/>
      <c r="CD37" s="225"/>
      <c r="CE37" s="225"/>
      <c r="CF37" s="225"/>
      <c r="CG37" s="83" t="s">
        <v>8</v>
      </c>
      <c r="CH37" s="84"/>
      <c r="CI37" s="85">
        <f t="shared" si="124"/>
        <v>0</v>
      </c>
      <c r="CK37" s="225"/>
      <c r="CL37" s="225"/>
      <c r="CM37" s="225"/>
      <c r="CN37" s="225"/>
      <c r="CO37" s="225"/>
      <c r="CP37" s="83" t="s">
        <v>8</v>
      </c>
      <c r="CQ37" s="84"/>
      <c r="CR37" s="85">
        <f t="shared" si="125"/>
        <v>0</v>
      </c>
      <c r="CT37" s="225"/>
      <c r="CU37" s="225"/>
      <c r="CV37" s="225"/>
      <c r="CW37" s="225"/>
      <c r="CX37" s="225"/>
      <c r="CY37" s="83" t="s">
        <v>8</v>
      </c>
      <c r="CZ37" s="84"/>
      <c r="DA37" s="85">
        <f t="shared" si="126"/>
        <v>0</v>
      </c>
      <c r="DC37" s="225"/>
      <c r="DD37" s="225"/>
      <c r="DE37" s="225"/>
      <c r="DF37" s="225"/>
      <c r="DG37" s="225"/>
      <c r="DH37" s="83" t="s">
        <v>8</v>
      </c>
      <c r="DI37" s="84"/>
      <c r="DJ37" s="85">
        <f t="shared" si="127"/>
        <v>0</v>
      </c>
      <c r="DL37" s="225"/>
      <c r="DM37" s="225"/>
      <c r="DN37" s="225"/>
      <c r="DO37" s="225"/>
      <c r="DP37" s="225"/>
      <c r="DQ37" s="83" t="s">
        <v>8</v>
      </c>
      <c r="DR37" s="84"/>
      <c r="DS37" s="85">
        <f t="shared" si="128"/>
        <v>0</v>
      </c>
      <c r="DU37" s="225"/>
      <c r="DV37" s="225"/>
      <c r="DW37" s="225"/>
      <c r="DX37" s="225"/>
      <c r="DY37" s="225"/>
      <c r="DZ37" s="83" t="s">
        <v>8</v>
      </c>
      <c r="EA37" s="84"/>
      <c r="EB37" s="85">
        <f t="shared" si="129"/>
        <v>0</v>
      </c>
      <c r="ED37" s="225"/>
      <c r="EE37" s="225"/>
      <c r="EF37" s="225"/>
      <c r="EG37" s="225"/>
      <c r="EH37" s="225"/>
      <c r="EI37" s="83" t="s">
        <v>8</v>
      </c>
      <c r="EJ37" s="84"/>
      <c r="EK37" s="85">
        <f t="shared" si="130"/>
        <v>0</v>
      </c>
      <c r="EM37" s="225"/>
      <c r="EN37" s="225"/>
      <c r="EO37" s="225"/>
      <c r="EP37" s="225"/>
      <c r="EQ37" s="225"/>
      <c r="ER37" s="83" t="s">
        <v>8</v>
      </c>
      <c r="ES37" s="84"/>
      <c r="ET37" s="85">
        <f t="shared" si="131"/>
        <v>0</v>
      </c>
      <c r="EV37" s="225"/>
      <c r="EW37" s="225"/>
      <c r="EX37" s="225"/>
      <c r="EY37" s="225"/>
      <c r="EZ37" s="225"/>
      <c r="FA37" s="83" t="s">
        <v>8</v>
      </c>
      <c r="FB37" s="84"/>
      <c r="FC37" s="85">
        <f t="shared" si="132"/>
        <v>0</v>
      </c>
      <c r="FE37" s="225"/>
      <c r="FF37" s="225"/>
      <c r="FG37" s="225"/>
      <c r="FH37" s="225"/>
      <c r="FI37" s="225"/>
      <c r="FJ37" s="83" t="s">
        <v>8</v>
      </c>
      <c r="FK37" s="84"/>
      <c r="FL37" s="85">
        <f t="shared" si="133"/>
        <v>0</v>
      </c>
      <c r="FN37" s="225"/>
      <c r="FO37" s="225"/>
      <c r="FP37" s="225"/>
      <c r="FQ37" s="225"/>
      <c r="FR37" s="225"/>
      <c r="FS37" s="83" t="s">
        <v>8</v>
      </c>
      <c r="FT37" s="84"/>
      <c r="FU37" s="85">
        <f t="shared" si="134"/>
        <v>0</v>
      </c>
      <c r="FW37" s="225"/>
      <c r="FX37" s="225"/>
      <c r="FY37" s="225"/>
      <c r="FZ37" s="225"/>
      <c r="GA37" s="225"/>
      <c r="GB37" s="83" t="s">
        <v>8</v>
      </c>
      <c r="GC37" s="84"/>
      <c r="GD37" s="85">
        <f t="shared" si="135"/>
        <v>0</v>
      </c>
      <c r="GF37" s="225"/>
      <c r="GG37" s="225"/>
      <c r="GH37" s="225"/>
      <c r="GI37" s="225"/>
      <c r="GJ37" s="225"/>
      <c r="GK37" s="83" t="s">
        <v>8</v>
      </c>
      <c r="GL37" s="86"/>
      <c r="GM37" s="85">
        <f t="shared" si="136"/>
        <v>0</v>
      </c>
      <c r="GO37" s="225"/>
      <c r="GP37" s="225"/>
      <c r="GQ37" s="225"/>
      <c r="GR37" s="225"/>
      <c r="GS37" s="225"/>
      <c r="GT37" s="83" t="s">
        <v>8</v>
      </c>
      <c r="GU37" s="84"/>
      <c r="GV37" s="85">
        <f t="shared" si="137"/>
        <v>0</v>
      </c>
    </row>
    <row r="38" spans="2:204" ht="22.5" customHeight="1">
      <c r="B38" s="225"/>
      <c r="C38" s="225"/>
      <c r="D38" s="225"/>
      <c r="E38" s="225"/>
      <c r="F38" s="225"/>
      <c r="G38" s="83" t="s">
        <v>11</v>
      </c>
      <c r="H38" s="84">
        <f>D35</f>
        <v>0</v>
      </c>
      <c r="I38" s="83"/>
      <c r="K38" s="225"/>
      <c r="L38" s="225"/>
      <c r="M38" s="225"/>
      <c r="N38" s="225"/>
      <c r="O38" s="225"/>
      <c r="P38" s="83" t="s">
        <v>11</v>
      </c>
      <c r="Q38" s="84">
        <f>M35</f>
        <v>0</v>
      </c>
      <c r="R38" s="83"/>
      <c r="T38" s="225"/>
      <c r="U38" s="225"/>
      <c r="V38" s="225"/>
      <c r="W38" s="225"/>
      <c r="X38" s="225"/>
      <c r="Y38" s="83" t="s">
        <v>11</v>
      </c>
      <c r="Z38" s="84">
        <f>V35</f>
        <v>0</v>
      </c>
      <c r="AA38" s="83"/>
      <c r="AB38" s="225"/>
      <c r="AC38" s="225"/>
      <c r="AD38" s="225"/>
      <c r="AE38" s="225"/>
      <c r="AF38" s="225"/>
      <c r="AG38" s="83" t="s">
        <v>11</v>
      </c>
      <c r="AH38" s="84">
        <f>AD35</f>
        <v>0</v>
      </c>
      <c r="AI38" s="83"/>
      <c r="AJ38" s="225"/>
      <c r="AK38" s="225"/>
      <c r="AL38" s="225"/>
      <c r="AM38" s="225"/>
      <c r="AN38" s="225"/>
      <c r="AO38" s="83" t="s">
        <v>11</v>
      </c>
      <c r="AP38" s="84">
        <f>AL35</f>
        <v>0</v>
      </c>
      <c r="AQ38" s="83"/>
      <c r="AR38" s="225"/>
      <c r="AS38" s="225"/>
      <c r="AT38" s="225"/>
      <c r="AU38" s="225"/>
      <c r="AV38" s="225"/>
      <c r="AW38" s="83" t="s">
        <v>11</v>
      </c>
      <c r="AX38" s="84">
        <f>AT35</f>
        <v>0</v>
      </c>
      <c r="AY38" s="83"/>
      <c r="BA38" s="225"/>
      <c r="BB38" s="225"/>
      <c r="BC38" s="225"/>
      <c r="BD38" s="225"/>
      <c r="BE38" s="225"/>
      <c r="BF38" s="83" t="s">
        <v>11</v>
      </c>
      <c r="BG38" s="84">
        <f>BC35</f>
        <v>0</v>
      </c>
      <c r="BH38" s="83"/>
      <c r="BJ38" s="225"/>
      <c r="BK38" s="225"/>
      <c r="BL38" s="225"/>
      <c r="BM38" s="225"/>
      <c r="BN38" s="225"/>
      <c r="BO38" s="83" t="s">
        <v>11</v>
      </c>
      <c r="BP38" s="84">
        <f>BL35</f>
        <v>0</v>
      </c>
      <c r="BQ38" s="83"/>
      <c r="BS38" s="225"/>
      <c r="BT38" s="225"/>
      <c r="BU38" s="225"/>
      <c r="BV38" s="225"/>
      <c r="BW38" s="225"/>
      <c r="BX38" s="83" t="s">
        <v>11</v>
      </c>
      <c r="BY38" s="84">
        <f>BU35</f>
        <v>0</v>
      </c>
      <c r="BZ38" s="83"/>
      <c r="CB38" s="225"/>
      <c r="CC38" s="225"/>
      <c r="CD38" s="225"/>
      <c r="CE38" s="225"/>
      <c r="CF38" s="225"/>
      <c r="CG38" s="83" t="s">
        <v>11</v>
      </c>
      <c r="CH38" s="84">
        <f>CD35</f>
        <v>0</v>
      </c>
      <c r="CI38" s="83"/>
      <c r="CK38" s="225"/>
      <c r="CL38" s="225"/>
      <c r="CM38" s="225"/>
      <c r="CN38" s="225"/>
      <c r="CO38" s="225"/>
      <c r="CP38" s="83" t="s">
        <v>11</v>
      </c>
      <c r="CQ38" s="84">
        <f>CM35</f>
        <v>0</v>
      </c>
      <c r="CR38" s="83"/>
      <c r="CT38" s="225"/>
      <c r="CU38" s="225"/>
      <c r="CV38" s="225"/>
      <c r="CW38" s="225"/>
      <c r="CX38" s="225"/>
      <c r="CY38" s="83" t="s">
        <v>11</v>
      </c>
      <c r="CZ38" s="84">
        <f>CV35</f>
        <v>0</v>
      </c>
      <c r="DA38" s="83"/>
      <c r="DC38" s="225"/>
      <c r="DD38" s="225"/>
      <c r="DE38" s="225"/>
      <c r="DF38" s="225"/>
      <c r="DG38" s="225"/>
      <c r="DH38" s="83" t="s">
        <v>11</v>
      </c>
      <c r="DI38" s="84">
        <f>DE35</f>
        <v>0</v>
      </c>
      <c r="DJ38" s="83"/>
      <c r="DL38" s="225"/>
      <c r="DM38" s="225"/>
      <c r="DN38" s="225"/>
      <c r="DO38" s="225"/>
      <c r="DP38" s="225"/>
      <c r="DQ38" s="83" t="s">
        <v>11</v>
      </c>
      <c r="DR38" s="84">
        <f>DN35</f>
        <v>0</v>
      </c>
      <c r="DS38" s="83"/>
      <c r="DU38" s="225"/>
      <c r="DV38" s="225"/>
      <c r="DW38" s="225"/>
      <c r="DX38" s="225"/>
      <c r="DY38" s="225"/>
      <c r="DZ38" s="83" t="s">
        <v>11</v>
      </c>
      <c r="EA38" s="84">
        <f>DW35</f>
        <v>0</v>
      </c>
      <c r="EB38" s="83"/>
      <c r="ED38" s="225"/>
      <c r="EE38" s="225"/>
      <c r="EF38" s="225"/>
      <c r="EG38" s="225"/>
      <c r="EH38" s="225"/>
      <c r="EI38" s="83" t="s">
        <v>11</v>
      </c>
      <c r="EJ38" s="84">
        <f>EF35</f>
        <v>0</v>
      </c>
      <c r="EK38" s="83"/>
      <c r="EM38" s="225"/>
      <c r="EN38" s="225"/>
      <c r="EO38" s="225"/>
      <c r="EP38" s="225"/>
      <c r="EQ38" s="225"/>
      <c r="ER38" s="83" t="s">
        <v>11</v>
      </c>
      <c r="ES38" s="84">
        <f>EO35</f>
        <v>0</v>
      </c>
      <c r="ET38" s="83"/>
      <c r="EV38" s="225"/>
      <c r="EW38" s="225"/>
      <c r="EX38" s="225"/>
      <c r="EY38" s="225"/>
      <c r="EZ38" s="225"/>
      <c r="FA38" s="83" t="s">
        <v>11</v>
      </c>
      <c r="FB38" s="84">
        <f>EX35</f>
        <v>0</v>
      </c>
      <c r="FC38" s="83"/>
      <c r="FE38" s="225"/>
      <c r="FF38" s="225"/>
      <c r="FG38" s="225"/>
      <c r="FH38" s="225"/>
      <c r="FI38" s="225"/>
      <c r="FJ38" s="83" t="s">
        <v>11</v>
      </c>
      <c r="FK38" s="84">
        <f>FG35</f>
        <v>0</v>
      </c>
      <c r="FL38" s="83"/>
      <c r="FN38" s="225"/>
      <c r="FO38" s="225"/>
      <c r="FP38" s="225"/>
      <c r="FQ38" s="225"/>
      <c r="FR38" s="225"/>
      <c r="FS38" s="83" t="s">
        <v>11</v>
      </c>
      <c r="FT38" s="84">
        <f>FP35</f>
        <v>0</v>
      </c>
      <c r="FU38" s="83"/>
      <c r="FW38" s="225"/>
      <c r="FX38" s="225"/>
      <c r="FY38" s="225"/>
      <c r="FZ38" s="225"/>
      <c r="GA38" s="225"/>
      <c r="GB38" s="83" t="s">
        <v>11</v>
      </c>
      <c r="GC38" s="84">
        <f>FY35</f>
        <v>0</v>
      </c>
      <c r="GD38" s="83"/>
      <c r="GF38" s="225"/>
      <c r="GG38" s="225"/>
      <c r="GH38" s="225"/>
      <c r="GI38" s="225"/>
      <c r="GJ38" s="225"/>
      <c r="GK38" s="83" t="s">
        <v>11</v>
      </c>
      <c r="GL38" s="86">
        <f>GH35</f>
        <v>0</v>
      </c>
      <c r="GM38" s="83"/>
      <c r="GO38" s="225"/>
      <c r="GP38" s="225"/>
      <c r="GQ38" s="225"/>
      <c r="GR38" s="225"/>
      <c r="GS38" s="225"/>
      <c r="GT38" s="83" t="s">
        <v>11</v>
      </c>
      <c r="GU38" s="84">
        <f>GQ35</f>
        <v>0</v>
      </c>
      <c r="GV38" s="83"/>
    </row>
    <row r="39" spans="2:204" ht="22.5" customHeight="1">
      <c r="H39" s="87"/>
      <c r="Q39" s="87"/>
      <c r="Z39" s="87"/>
      <c r="AH39" s="87"/>
      <c r="AP39" s="87"/>
      <c r="AX39" s="87"/>
      <c r="BG39" s="87"/>
      <c r="BP39" s="87"/>
      <c r="BY39" s="87"/>
      <c r="CH39" s="87"/>
      <c r="CQ39" s="87"/>
      <c r="CZ39" s="87"/>
      <c r="DI39" s="87"/>
      <c r="DR39" s="87"/>
      <c r="EA39" s="87"/>
      <c r="EJ39" s="87"/>
      <c r="ES39" s="87"/>
      <c r="FB39" s="87"/>
      <c r="FK39" s="87"/>
      <c r="FT39" s="87"/>
      <c r="GC39" s="87"/>
      <c r="GU39" s="87"/>
    </row>
    <row r="40" spans="2:204" ht="22.5" customHeight="1">
      <c r="B40" s="225">
        <f>B35+1</f>
        <v>7</v>
      </c>
      <c r="C40" s="225"/>
      <c r="D40" s="225"/>
      <c r="E40" s="225"/>
      <c r="F40" s="225"/>
      <c r="G40" s="83" t="s">
        <v>148</v>
      </c>
      <c r="H40" s="84"/>
      <c r="I40" s="85">
        <f>IFERROR(H40/H43,0)</f>
        <v>0</v>
      </c>
      <c r="K40" s="225">
        <f>K35+1</f>
        <v>7</v>
      </c>
      <c r="L40" s="225"/>
      <c r="M40" s="225"/>
      <c r="N40" s="225"/>
      <c r="O40" s="225"/>
      <c r="P40" s="83" t="s">
        <v>148</v>
      </c>
      <c r="Q40" s="84"/>
      <c r="R40" s="85">
        <f>IFERROR(Q40/Q43,0)</f>
        <v>0</v>
      </c>
      <c r="T40" s="225">
        <f>T35+1</f>
        <v>7</v>
      </c>
      <c r="U40" s="225"/>
      <c r="V40" s="225"/>
      <c r="W40" s="225"/>
      <c r="X40" s="225"/>
      <c r="Y40" s="83" t="s">
        <v>148</v>
      </c>
      <c r="Z40" s="84"/>
      <c r="AA40" s="85">
        <f>IFERROR(Z40/Z43,0)</f>
        <v>0</v>
      </c>
      <c r="AB40" s="225">
        <f>AB35+1</f>
        <v>7</v>
      </c>
      <c r="AC40" s="225"/>
      <c r="AD40" s="225"/>
      <c r="AE40" s="225"/>
      <c r="AF40" s="225"/>
      <c r="AG40" s="83" t="s">
        <v>148</v>
      </c>
      <c r="AH40" s="84"/>
      <c r="AI40" s="85">
        <f>IFERROR(AH40/AH43,0)</f>
        <v>0</v>
      </c>
      <c r="AJ40" s="225">
        <f>AJ35+1</f>
        <v>7</v>
      </c>
      <c r="AK40" s="225"/>
      <c r="AL40" s="225"/>
      <c r="AM40" s="225"/>
      <c r="AN40" s="225"/>
      <c r="AO40" s="83" t="s">
        <v>148</v>
      </c>
      <c r="AP40" s="84"/>
      <c r="AQ40" s="85">
        <f>IFERROR(AP40/AP43,0)</f>
        <v>0</v>
      </c>
      <c r="AR40" s="225">
        <f>AR35+1</f>
        <v>7</v>
      </c>
      <c r="AS40" s="225"/>
      <c r="AT40" s="225"/>
      <c r="AU40" s="225"/>
      <c r="AV40" s="225"/>
      <c r="AW40" s="83" t="s">
        <v>148</v>
      </c>
      <c r="AX40" s="84"/>
      <c r="AY40" s="85">
        <f>IFERROR(AX40/AX43,0)</f>
        <v>0</v>
      </c>
      <c r="BA40" s="225">
        <f>BA35+1</f>
        <v>7</v>
      </c>
      <c r="BB40" s="225"/>
      <c r="BC40" s="225"/>
      <c r="BD40" s="225"/>
      <c r="BE40" s="225"/>
      <c r="BF40" s="83" t="s">
        <v>148</v>
      </c>
      <c r="BG40" s="84"/>
      <c r="BH40" s="85">
        <f>IFERROR(BG40/BG43,0)</f>
        <v>0</v>
      </c>
      <c r="BJ40" s="225">
        <f>BJ35+1</f>
        <v>7</v>
      </c>
      <c r="BK40" s="225"/>
      <c r="BL40" s="225"/>
      <c r="BM40" s="225"/>
      <c r="BN40" s="225"/>
      <c r="BO40" s="83" t="s">
        <v>148</v>
      </c>
      <c r="BP40" s="84"/>
      <c r="BQ40" s="85">
        <f>IFERROR(BP40/BP43,0)</f>
        <v>0</v>
      </c>
      <c r="BS40" s="225">
        <f>BS35+1</f>
        <v>7</v>
      </c>
      <c r="BT40" s="225"/>
      <c r="BU40" s="225"/>
      <c r="BV40" s="225"/>
      <c r="BW40" s="225"/>
      <c r="BX40" s="83" t="s">
        <v>148</v>
      </c>
      <c r="BY40" s="84"/>
      <c r="BZ40" s="85">
        <f>IFERROR(BY40/BY43,0)</f>
        <v>0</v>
      </c>
      <c r="CB40" s="225">
        <f>CB35+1</f>
        <v>7</v>
      </c>
      <c r="CC40" s="225"/>
      <c r="CD40" s="225"/>
      <c r="CE40" s="225"/>
      <c r="CF40" s="225"/>
      <c r="CG40" s="83" t="s">
        <v>148</v>
      </c>
      <c r="CH40" s="84"/>
      <c r="CI40" s="85">
        <f>IFERROR(CH40/CH43,0)</f>
        <v>0</v>
      </c>
      <c r="CK40" s="225">
        <f>CK35+1</f>
        <v>7</v>
      </c>
      <c r="CL40" s="225"/>
      <c r="CM40" s="225"/>
      <c r="CN40" s="225"/>
      <c r="CO40" s="225"/>
      <c r="CP40" s="83" t="s">
        <v>148</v>
      </c>
      <c r="CQ40" s="84"/>
      <c r="CR40" s="85">
        <f>IFERROR(CQ40/CQ43,0)</f>
        <v>0</v>
      </c>
      <c r="CT40" s="225">
        <f>CT35+1</f>
        <v>7</v>
      </c>
      <c r="CU40" s="225"/>
      <c r="CV40" s="225"/>
      <c r="CW40" s="225"/>
      <c r="CX40" s="225"/>
      <c r="CY40" s="83" t="s">
        <v>148</v>
      </c>
      <c r="CZ40" s="84"/>
      <c r="DA40" s="85">
        <f>IFERROR(CZ40/CZ43,0)</f>
        <v>0</v>
      </c>
      <c r="DC40" s="225">
        <f>DC35+1</f>
        <v>7</v>
      </c>
      <c r="DD40" s="225"/>
      <c r="DE40" s="225"/>
      <c r="DF40" s="225"/>
      <c r="DG40" s="225"/>
      <c r="DH40" s="83" t="s">
        <v>148</v>
      </c>
      <c r="DI40" s="84"/>
      <c r="DJ40" s="85">
        <f>IFERROR(DI40/DI43,0)</f>
        <v>0</v>
      </c>
      <c r="DL40" s="225">
        <f>DL35+1</f>
        <v>7</v>
      </c>
      <c r="DM40" s="225"/>
      <c r="DN40" s="225"/>
      <c r="DO40" s="225"/>
      <c r="DP40" s="225"/>
      <c r="DQ40" s="83" t="s">
        <v>148</v>
      </c>
      <c r="DR40" s="84"/>
      <c r="DS40" s="85">
        <f>IFERROR(DR40/DR43,0)</f>
        <v>0</v>
      </c>
      <c r="DU40" s="225">
        <f>DU35+1</f>
        <v>7</v>
      </c>
      <c r="DV40" s="225"/>
      <c r="DW40" s="225"/>
      <c r="DX40" s="225"/>
      <c r="DY40" s="225"/>
      <c r="DZ40" s="83" t="s">
        <v>148</v>
      </c>
      <c r="EA40" s="84"/>
      <c r="EB40" s="85">
        <f>IFERROR(EA40/EA43,0)</f>
        <v>0</v>
      </c>
      <c r="ED40" s="225">
        <f>ED35+1</f>
        <v>7</v>
      </c>
      <c r="EE40" s="225"/>
      <c r="EF40" s="225"/>
      <c r="EG40" s="225"/>
      <c r="EH40" s="225"/>
      <c r="EI40" s="83" t="s">
        <v>148</v>
      </c>
      <c r="EJ40" s="84"/>
      <c r="EK40" s="85">
        <f>IFERROR(EJ40/EJ43,0)</f>
        <v>0</v>
      </c>
      <c r="EM40" s="225">
        <f>EM35+1</f>
        <v>7</v>
      </c>
      <c r="EN40" s="225"/>
      <c r="EO40" s="225"/>
      <c r="EP40" s="225"/>
      <c r="EQ40" s="225"/>
      <c r="ER40" s="83" t="s">
        <v>148</v>
      </c>
      <c r="ES40" s="84"/>
      <c r="ET40" s="85">
        <f>IFERROR(ES40/ES43,0)</f>
        <v>0</v>
      </c>
      <c r="EV40" s="225">
        <f>EV35+1</f>
        <v>7</v>
      </c>
      <c r="EW40" s="225"/>
      <c r="EX40" s="225"/>
      <c r="EY40" s="225"/>
      <c r="EZ40" s="225"/>
      <c r="FA40" s="83" t="s">
        <v>148</v>
      </c>
      <c r="FB40" s="84"/>
      <c r="FC40" s="85">
        <f>IFERROR(FB40/FB43,0)</f>
        <v>0</v>
      </c>
      <c r="FE40" s="225">
        <f>FE35+1</f>
        <v>7</v>
      </c>
      <c r="FF40" s="225"/>
      <c r="FG40" s="225"/>
      <c r="FH40" s="225"/>
      <c r="FI40" s="225"/>
      <c r="FJ40" s="83" t="s">
        <v>148</v>
      </c>
      <c r="FK40" s="84"/>
      <c r="FL40" s="85">
        <f>IFERROR(FK40/FK43,0)</f>
        <v>0</v>
      </c>
      <c r="FN40" s="225">
        <f>FN35+1</f>
        <v>7</v>
      </c>
      <c r="FO40" s="225"/>
      <c r="FP40" s="225"/>
      <c r="FQ40" s="225"/>
      <c r="FR40" s="225"/>
      <c r="FS40" s="83" t="s">
        <v>148</v>
      </c>
      <c r="FT40" s="84"/>
      <c r="FU40" s="85">
        <f>IFERROR(FT40/FT43,0)</f>
        <v>0</v>
      </c>
      <c r="FW40" s="225">
        <f>FW35+1</f>
        <v>7</v>
      </c>
      <c r="FX40" s="225"/>
      <c r="FY40" s="225"/>
      <c r="FZ40" s="225"/>
      <c r="GA40" s="225"/>
      <c r="GB40" s="83" t="s">
        <v>148</v>
      </c>
      <c r="GC40" s="84"/>
      <c r="GD40" s="85">
        <f>IFERROR(GC40/GC43,0)</f>
        <v>0</v>
      </c>
      <c r="GF40" s="225">
        <f>GF35+1</f>
        <v>7</v>
      </c>
      <c r="GG40" s="225"/>
      <c r="GH40" s="225"/>
      <c r="GI40" s="225"/>
      <c r="GJ40" s="225"/>
      <c r="GK40" s="83" t="s">
        <v>148</v>
      </c>
      <c r="GL40" s="86"/>
      <c r="GM40" s="85">
        <f>IFERROR(GL40/GL43,0)</f>
        <v>0</v>
      </c>
      <c r="GO40" s="225">
        <f>GO35+1</f>
        <v>7</v>
      </c>
      <c r="GP40" s="225"/>
      <c r="GQ40" s="225"/>
      <c r="GR40" s="225"/>
      <c r="GS40" s="225"/>
      <c r="GT40" s="83" t="s">
        <v>148</v>
      </c>
      <c r="GU40" s="84"/>
      <c r="GV40" s="85">
        <f>IFERROR(GU40/GU43,0)</f>
        <v>0</v>
      </c>
    </row>
    <row r="41" spans="2:204" ht="22.5" customHeight="1">
      <c r="B41" s="225"/>
      <c r="C41" s="225"/>
      <c r="D41" s="225"/>
      <c r="E41" s="225"/>
      <c r="F41" s="225"/>
      <c r="G41" s="83" t="s">
        <v>9</v>
      </c>
      <c r="H41" s="84"/>
      <c r="I41" s="85">
        <f t="shared" ref="I41:I42" si="138">IFERROR(H41/H44,0)</f>
        <v>0</v>
      </c>
      <c r="K41" s="225"/>
      <c r="L41" s="225"/>
      <c r="M41" s="225"/>
      <c r="N41" s="225"/>
      <c r="O41" s="225"/>
      <c r="P41" s="83" t="s">
        <v>9</v>
      </c>
      <c r="Q41" s="84"/>
      <c r="R41" s="85">
        <f t="shared" ref="R41:R42" si="139">IFERROR(Q41/Q44,0)</f>
        <v>0</v>
      </c>
      <c r="T41" s="225"/>
      <c r="U41" s="225"/>
      <c r="V41" s="225"/>
      <c r="W41" s="225"/>
      <c r="X41" s="225"/>
      <c r="Y41" s="83" t="s">
        <v>9</v>
      </c>
      <c r="Z41" s="84"/>
      <c r="AA41" s="85">
        <f t="shared" ref="AA41:AA42" si="140">IFERROR(Z41/Z44,0)</f>
        <v>0</v>
      </c>
      <c r="AB41" s="225"/>
      <c r="AC41" s="225"/>
      <c r="AD41" s="225"/>
      <c r="AE41" s="225"/>
      <c r="AF41" s="225"/>
      <c r="AG41" s="83" t="s">
        <v>9</v>
      </c>
      <c r="AH41" s="84"/>
      <c r="AI41" s="85">
        <f t="shared" ref="AI41:AI42" si="141">IFERROR(AH41/AH44,0)</f>
        <v>0</v>
      </c>
      <c r="AJ41" s="225"/>
      <c r="AK41" s="225"/>
      <c r="AL41" s="225"/>
      <c r="AM41" s="225"/>
      <c r="AN41" s="225"/>
      <c r="AO41" s="83" t="s">
        <v>9</v>
      </c>
      <c r="AP41" s="84"/>
      <c r="AQ41" s="85">
        <f t="shared" ref="AQ41:AQ42" si="142">IFERROR(AP41/AP44,0)</f>
        <v>0</v>
      </c>
      <c r="AR41" s="225"/>
      <c r="AS41" s="225"/>
      <c r="AT41" s="225"/>
      <c r="AU41" s="225"/>
      <c r="AV41" s="225"/>
      <c r="AW41" s="83" t="s">
        <v>9</v>
      </c>
      <c r="AX41" s="84"/>
      <c r="AY41" s="85">
        <f t="shared" ref="AY41:AY42" si="143">IFERROR(AX41/AX44,0)</f>
        <v>0</v>
      </c>
      <c r="BA41" s="225"/>
      <c r="BB41" s="225"/>
      <c r="BC41" s="225"/>
      <c r="BD41" s="225"/>
      <c r="BE41" s="225"/>
      <c r="BF41" s="83" t="s">
        <v>9</v>
      </c>
      <c r="BG41" s="84"/>
      <c r="BH41" s="85">
        <f t="shared" ref="BH41:BH42" si="144">IFERROR(BG41/BG44,0)</f>
        <v>0</v>
      </c>
      <c r="BJ41" s="225"/>
      <c r="BK41" s="225"/>
      <c r="BL41" s="225"/>
      <c r="BM41" s="225"/>
      <c r="BN41" s="225"/>
      <c r="BO41" s="83" t="s">
        <v>9</v>
      </c>
      <c r="BP41" s="84"/>
      <c r="BQ41" s="85">
        <f t="shared" ref="BQ41:BQ42" si="145">IFERROR(BP41/BP44,0)</f>
        <v>0</v>
      </c>
      <c r="BS41" s="225"/>
      <c r="BT41" s="225"/>
      <c r="BU41" s="225"/>
      <c r="BV41" s="225"/>
      <c r="BW41" s="225"/>
      <c r="BX41" s="83" t="s">
        <v>9</v>
      </c>
      <c r="BY41" s="84"/>
      <c r="BZ41" s="85">
        <f t="shared" ref="BZ41:BZ42" si="146">IFERROR(BY41/BY44,0)</f>
        <v>0</v>
      </c>
      <c r="CB41" s="225"/>
      <c r="CC41" s="225"/>
      <c r="CD41" s="225"/>
      <c r="CE41" s="225"/>
      <c r="CF41" s="225"/>
      <c r="CG41" s="83" t="s">
        <v>9</v>
      </c>
      <c r="CH41" s="84"/>
      <c r="CI41" s="85">
        <f t="shared" ref="CI41:CI42" si="147">IFERROR(CH41/CH44,0)</f>
        <v>0</v>
      </c>
      <c r="CK41" s="225"/>
      <c r="CL41" s="225"/>
      <c r="CM41" s="225"/>
      <c r="CN41" s="225"/>
      <c r="CO41" s="225"/>
      <c r="CP41" s="83" t="s">
        <v>9</v>
      </c>
      <c r="CQ41" s="84"/>
      <c r="CR41" s="85">
        <f t="shared" ref="CR41:CR42" si="148">IFERROR(CQ41/CQ44,0)</f>
        <v>0</v>
      </c>
      <c r="CT41" s="225"/>
      <c r="CU41" s="225"/>
      <c r="CV41" s="225"/>
      <c r="CW41" s="225"/>
      <c r="CX41" s="225"/>
      <c r="CY41" s="83" t="s">
        <v>9</v>
      </c>
      <c r="CZ41" s="84"/>
      <c r="DA41" s="85">
        <f t="shared" ref="DA41:DA42" si="149">IFERROR(CZ41/CZ44,0)</f>
        <v>0</v>
      </c>
      <c r="DC41" s="225"/>
      <c r="DD41" s="225"/>
      <c r="DE41" s="225"/>
      <c r="DF41" s="225"/>
      <c r="DG41" s="225"/>
      <c r="DH41" s="83" t="s">
        <v>9</v>
      </c>
      <c r="DI41" s="84"/>
      <c r="DJ41" s="85">
        <f t="shared" ref="DJ41:DJ42" si="150">IFERROR(DI41/DI44,0)</f>
        <v>0</v>
      </c>
      <c r="DL41" s="225"/>
      <c r="DM41" s="225"/>
      <c r="DN41" s="225"/>
      <c r="DO41" s="225"/>
      <c r="DP41" s="225"/>
      <c r="DQ41" s="83" t="s">
        <v>9</v>
      </c>
      <c r="DR41" s="84"/>
      <c r="DS41" s="85">
        <f t="shared" ref="DS41:DS42" si="151">IFERROR(DR41/DR44,0)</f>
        <v>0</v>
      </c>
      <c r="DU41" s="225"/>
      <c r="DV41" s="225"/>
      <c r="DW41" s="225"/>
      <c r="DX41" s="225"/>
      <c r="DY41" s="225"/>
      <c r="DZ41" s="83" t="s">
        <v>9</v>
      </c>
      <c r="EA41" s="84"/>
      <c r="EB41" s="85">
        <f t="shared" ref="EB41:EB42" si="152">IFERROR(EA41/EA44,0)</f>
        <v>0</v>
      </c>
      <c r="ED41" s="225"/>
      <c r="EE41" s="225"/>
      <c r="EF41" s="225"/>
      <c r="EG41" s="225"/>
      <c r="EH41" s="225"/>
      <c r="EI41" s="83" t="s">
        <v>9</v>
      </c>
      <c r="EJ41" s="84"/>
      <c r="EK41" s="85">
        <f t="shared" ref="EK41:EK42" si="153">IFERROR(EJ41/EJ44,0)</f>
        <v>0</v>
      </c>
      <c r="EM41" s="225"/>
      <c r="EN41" s="225"/>
      <c r="EO41" s="225"/>
      <c r="EP41" s="225"/>
      <c r="EQ41" s="225"/>
      <c r="ER41" s="83" t="s">
        <v>9</v>
      </c>
      <c r="ES41" s="84"/>
      <c r="ET41" s="85">
        <f t="shared" ref="ET41:ET42" si="154">IFERROR(ES41/ES44,0)</f>
        <v>0</v>
      </c>
      <c r="EV41" s="225"/>
      <c r="EW41" s="225"/>
      <c r="EX41" s="225"/>
      <c r="EY41" s="225"/>
      <c r="EZ41" s="225"/>
      <c r="FA41" s="83" t="s">
        <v>9</v>
      </c>
      <c r="FB41" s="84"/>
      <c r="FC41" s="85">
        <f t="shared" ref="FC41:FC42" si="155">IFERROR(FB41/FB44,0)</f>
        <v>0</v>
      </c>
      <c r="FE41" s="225"/>
      <c r="FF41" s="225"/>
      <c r="FG41" s="225"/>
      <c r="FH41" s="225"/>
      <c r="FI41" s="225"/>
      <c r="FJ41" s="83" t="s">
        <v>9</v>
      </c>
      <c r="FK41" s="84"/>
      <c r="FL41" s="85">
        <f t="shared" ref="FL41:FL42" si="156">IFERROR(FK41/FK44,0)</f>
        <v>0</v>
      </c>
      <c r="FN41" s="225"/>
      <c r="FO41" s="225"/>
      <c r="FP41" s="225"/>
      <c r="FQ41" s="225"/>
      <c r="FR41" s="225"/>
      <c r="FS41" s="83" t="s">
        <v>9</v>
      </c>
      <c r="FT41" s="84"/>
      <c r="FU41" s="85">
        <f t="shared" ref="FU41:FU42" si="157">IFERROR(FT41/FT44,0)</f>
        <v>0</v>
      </c>
      <c r="FW41" s="225"/>
      <c r="FX41" s="225"/>
      <c r="FY41" s="225"/>
      <c r="FZ41" s="225"/>
      <c r="GA41" s="225"/>
      <c r="GB41" s="83" t="s">
        <v>9</v>
      </c>
      <c r="GC41" s="84"/>
      <c r="GD41" s="85">
        <f t="shared" ref="GD41:GD42" si="158">IFERROR(GC41/GC44,0)</f>
        <v>0</v>
      </c>
      <c r="GF41" s="225"/>
      <c r="GG41" s="225"/>
      <c r="GH41" s="225"/>
      <c r="GI41" s="225"/>
      <c r="GJ41" s="225"/>
      <c r="GK41" s="83" t="s">
        <v>9</v>
      </c>
      <c r="GL41" s="86"/>
      <c r="GM41" s="85">
        <f t="shared" ref="GM41:GM42" si="159">IFERROR(GL41/GL44,0)</f>
        <v>0</v>
      </c>
      <c r="GO41" s="225"/>
      <c r="GP41" s="225"/>
      <c r="GQ41" s="225"/>
      <c r="GR41" s="225"/>
      <c r="GS41" s="225"/>
      <c r="GT41" s="83" t="s">
        <v>9</v>
      </c>
      <c r="GU41" s="84"/>
      <c r="GV41" s="85">
        <f t="shared" ref="GV41:GV42" si="160">IFERROR(GU41/GU44,0)</f>
        <v>0</v>
      </c>
    </row>
    <row r="42" spans="2:204" ht="22.5" customHeight="1">
      <c r="B42" s="225"/>
      <c r="C42" s="225"/>
      <c r="D42" s="225"/>
      <c r="E42" s="225"/>
      <c r="F42" s="225"/>
      <c r="G42" s="83" t="s">
        <v>8</v>
      </c>
      <c r="H42" s="84"/>
      <c r="I42" s="85">
        <f t="shared" si="138"/>
        <v>0</v>
      </c>
      <c r="K42" s="225"/>
      <c r="L42" s="225"/>
      <c r="M42" s="225"/>
      <c r="N42" s="225"/>
      <c r="O42" s="225"/>
      <c r="P42" s="83" t="s">
        <v>8</v>
      </c>
      <c r="Q42" s="84"/>
      <c r="R42" s="85">
        <f t="shared" si="139"/>
        <v>0</v>
      </c>
      <c r="T42" s="225"/>
      <c r="U42" s="225"/>
      <c r="V42" s="225"/>
      <c r="W42" s="225"/>
      <c r="X42" s="225"/>
      <c r="Y42" s="83" t="s">
        <v>8</v>
      </c>
      <c r="Z42" s="84"/>
      <c r="AA42" s="85">
        <f t="shared" si="140"/>
        <v>0</v>
      </c>
      <c r="AB42" s="225"/>
      <c r="AC42" s="225"/>
      <c r="AD42" s="225"/>
      <c r="AE42" s="225"/>
      <c r="AF42" s="225"/>
      <c r="AG42" s="83" t="s">
        <v>8</v>
      </c>
      <c r="AH42" s="84"/>
      <c r="AI42" s="85">
        <f t="shared" si="141"/>
        <v>0</v>
      </c>
      <c r="AJ42" s="225"/>
      <c r="AK42" s="225"/>
      <c r="AL42" s="225"/>
      <c r="AM42" s="225"/>
      <c r="AN42" s="225"/>
      <c r="AO42" s="83" t="s">
        <v>8</v>
      </c>
      <c r="AP42" s="84"/>
      <c r="AQ42" s="85">
        <f t="shared" si="142"/>
        <v>0</v>
      </c>
      <c r="AR42" s="225"/>
      <c r="AS42" s="225"/>
      <c r="AT42" s="225"/>
      <c r="AU42" s="225"/>
      <c r="AV42" s="225"/>
      <c r="AW42" s="83" t="s">
        <v>8</v>
      </c>
      <c r="AX42" s="84"/>
      <c r="AY42" s="85">
        <f t="shared" si="143"/>
        <v>0</v>
      </c>
      <c r="BA42" s="225"/>
      <c r="BB42" s="225"/>
      <c r="BC42" s="225"/>
      <c r="BD42" s="225"/>
      <c r="BE42" s="225"/>
      <c r="BF42" s="83" t="s">
        <v>8</v>
      </c>
      <c r="BG42" s="84"/>
      <c r="BH42" s="85">
        <f t="shared" si="144"/>
        <v>0</v>
      </c>
      <c r="BJ42" s="225"/>
      <c r="BK42" s="225"/>
      <c r="BL42" s="225"/>
      <c r="BM42" s="225"/>
      <c r="BN42" s="225"/>
      <c r="BO42" s="83" t="s">
        <v>8</v>
      </c>
      <c r="BP42" s="84"/>
      <c r="BQ42" s="85">
        <f t="shared" si="145"/>
        <v>0</v>
      </c>
      <c r="BS42" s="225"/>
      <c r="BT42" s="225"/>
      <c r="BU42" s="225"/>
      <c r="BV42" s="225"/>
      <c r="BW42" s="225"/>
      <c r="BX42" s="83" t="s">
        <v>8</v>
      </c>
      <c r="BY42" s="84"/>
      <c r="BZ42" s="85">
        <f t="shared" si="146"/>
        <v>0</v>
      </c>
      <c r="CB42" s="225"/>
      <c r="CC42" s="225"/>
      <c r="CD42" s="225"/>
      <c r="CE42" s="225"/>
      <c r="CF42" s="225"/>
      <c r="CG42" s="83" t="s">
        <v>8</v>
      </c>
      <c r="CH42" s="84"/>
      <c r="CI42" s="85">
        <f t="shared" si="147"/>
        <v>0</v>
      </c>
      <c r="CK42" s="225"/>
      <c r="CL42" s="225"/>
      <c r="CM42" s="225"/>
      <c r="CN42" s="225"/>
      <c r="CO42" s="225"/>
      <c r="CP42" s="83" t="s">
        <v>8</v>
      </c>
      <c r="CQ42" s="84"/>
      <c r="CR42" s="85">
        <f t="shared" si="148"/>
        <v>0</v>
      </c>
      <c r="CT42" s="225"/>
      <c r="CU42" s="225"/>
      <c r="CV42" s="225"/>
      <c r="CW42" s="225"/>
      <c r="CX42" s="225"/>
      <c r="CY42" s="83" t="s">
        <v>8</v>
      </c>
      <c r="CZ42" s="84"/>
      <c r="DA42" s="85">
        <f t="shared" si="149"/>
        <v>0</v>
      </c>
      <c r="DC42" s="225"/>
      <c r="DD42" s="225"/>
      <c r="DE42" s="225"/>
      <c r="DF42" s="225"/>
      <c r="DG42" s="225"/>
      <c r="DH42" s="83" t="s">
        <v>8</v>
      </c>
      <c r="DI42" s="84"/>
      <c r="DJ42" s="85">
        <f t="shared" si="150"/>
        <v>0</v>
      </c>
      <c r="DL42" s="225"/>
      <c r="DM42" s="225"/>
      <c r="DN42" s="225"/>
      <c r="DO42" s="225"/>
      <c r="DP42" s="225"/>
      <c r="DQ42" s="83" t="s">
        <v>8</v>
      </c>
      <c r="DR42" s="84"/>
      <c r="DS42" s="85">
        <f t="shared" si="151"/>
        <v>0</v>
      </c>
      <c r="DU42" s="225"/>
      <c r="DV42" s="225"/>
      <c r="DW42" s="225"/>
      <c r="DX42" s="225"/>
      <c r="DY42" s="225"/>
      <c r="DZ42" s="83" t="s">
        <v>8</v>
      </c>
      <c r="EA42" s="84"/>
      <c r="EB42" s="85">
        <f t="shared" si="152"/>
        <v>0</v>
      </c>
      <c r="ED42" s="225"/>
      <c r="EE42" s="225"/>
      <c r="EF42" s="225"/>
      <c r="EG42" s="225"/>
      <c r="EH42" s="225"/>
      <c r="EI42" s="83" t="s">
        <v>8</v>
      </c>
      <c r="EJ42" s="84"/>
      <c r="EK42" s="85">
        <f t="shared" si="153"/>
        <v>0</v>
      </c>
      <c r="EM42" s="225"/>
      <c r="EN42" s="225"/>
      <c r="EO42" s="225"/>
      <c r="EP42" s="225"/>
      <c r="EQ42" s="225"/>
      <c r="ER42" s="83" t="s">
        <v>8</v>
      </c>
      <c r="ES42" s="84"/>
      <c r="ET42" s="85">
        <f t="shared" si="154"/>
        <v>0</v>
      </c>
      <c r="EV42" s="225"/>
      <c r="EW42" s="225"/>
      <c r="EX42" s="225"/>
      <c r="EY42" s="225"/>
      <c r="EZ42" s="225"/>
      <c r="FA42" s="83" t="s">
        <v>8</v>
      </c>
      <c r="FB42" s="84"/>
      <c r="FC42" s="85">
        <f t="shared" si="155"/>
        <v>0</v>
      </c>
      <c r="FE42" s="225"/>
      <c r="FF42" s="225"/>
      <c r="FG42" s="225"/>
      <c r="FH42" s="225"/>
      <c r="FI42" s="225"/>
      <c r="FJ42" s="83" t="s">
        <v>8</v>
      </c>
      <c r="FK42" s="84"/>
      <c r="FL42" s="85">
        <f t="shared" si="156"/>
        <v>0</v>
      </c>
      <c r="FN42" s="225"/>
      <c r="FO42" s="225"/>
      <c r="FP42" s="225"/>
      <c r="FQ42" s="225"/>
      <c r="FR42" s="225"/>
      <c r="FS42" s="83" t="s">
        <v>8</v>
      </c>
      <c r="FT42" s="84"/>
      <c r="FU42" s="85">
        <f t="shared" si="157"/>
        <v>0</v>
      </c>
      <c r="FW42" s="225"/>
      <c r="FX42" s="225"/>
      <c r="FY42" s="225"/>
      <c r="FZ42" s="225"/>
      <c r="GA42" s="225"/>
      <c r="GB42" s="83" t="s">
        <v>8</v>
      </c>
      <c r="GC42" s="84"/>
      <c r="GD42" s="85">
        <f t="shared" si="158"/>
        <v>0</v>
      </c>
      <c r="GF42" s="225"/>
      <c r="GG42" s="225"/>
      <c r="GH42" s="225"/>
      <c r="GI42" s="225"/>
      <c r="GJ42" s="225"/>
      <c r="GK42" s="83" t="s">
        <v>8</v>
      </c>
      <c r="GL42" s="86"/>
      <c r="GM42" s="85">
        <f t="shared" si="159"/>
        <v>0</v>
      </c>
      <c r="GO42" s="225"/>
      <c r="GP42" s="225"/>
      <c r="GQ42" s="225"/>
      <c r="GR42" s="225"/>
      <c r="GS42" s="225"/>
      <c r="GT42" s="83" t="s">
        <v>8</v>
      </c>
      <c r="GU42" s="84"/>
      <c r="GV42" s="85">
        <f t="shared" si="160"/>
        <v>0</v>
      </c>
    </row>
    <row r="43" spans="2:204" ht="22.5" customHeight="1">
      <c r="B43" s="225"/>
      <c r="C43" s="225"/>
      <c r="D43" s="225"/>
      <c r="E43" s="225"/>
      <c r="F43" s="225"/>
      <c r="G43" s="83" t="s">
        <v>11</v>
      </c>
      <c r="H43" s="84">
        <f>D40</f>
        <v>0</v>
      </c>
      <c r="I43" s="83"/>
      <c r="K43" s="225"/>
      <c r="L43" s="225"/>
      <c r="M43" s="225"/>
      <c r="N43" s="225"/>
      <c r="O43" s="225"/>
      <c r="P43" s="83" t="s">
        <v>11</v>
      </c>
      <c r="Q43" s="84">
        <f>M40</f>
        <v>0</v>
      </c>
      <c r="R43" s="83"/>
      <c r="T43" s="225"/>
      <c r="U43" s="225"/>
      <c r="V43" s="225"/>
      <c r="W43" s="225"/>
      <c r="X43" s="225"/>
      <c r="Y43" s="83" t="s">
        <v>11</v>
      </c>
      <c r="Z43" s="84">
        <f>V40</f>
        <v>0</v>
      </c>
      <c r="AA43" s="83"/>
      <c r="AB43" s="225"/>
      <c r="AC43" s="225"/>
      <c r="AD43" s="225"/>
      <c r="AE43" s="225"/>
      <c r="AF43" s="225"/>
      <c r="AG43" s="83" t="s">
        <v>11</v>
      </c>
      <c r="AH43" s="84">
        <f>AD40</f>
        <v>0</v>
      </c>
      <c r="AI43" s="83"/>
      <c r="AJ43" s="225"/>
      <c r="AK43" s="225"/>
      <c r="AL43" s="225"/>
      <c r="AM43" s="225"/>
      <c r="AN43" s="225"/>
      <c r="AO43" s="83" t="s">
        <v>11</v>
      </c>
      <c r="AP43" s="84">
        <f>AL40</f>
        <v>0</v>
      </c>
      <c r="AQ43" s="83"/>
      <c r="AR43" s="225"/>
      <c r="AS43" s="225"/>
      <c r="AT43" s="225"/>
      <c r="AU43" s="225"/>
      <c r="AV43" s="225"/>
      <c r="AW43" s="83" t="s">
        <v>11</v>
      </c>
      <c r="AX43" s="84">
        <f>AT40</f>
        <v>0</v>
      </c>
      <c r="AY43" s="83"/>
      <c r="BA43" s="225"/>
      <c r="BB43" s="225"/>
      <c r="BC43" s="225"/>
      <c r="BD43" s="225"/>
      <c r="BE43" s="225"/>
      <c r="BF43" s="83" t="s">
        <v>11</v>
      </c>
      <c r="BG43" s="84">
        <f>BC40</f>
        <v>0</v>
      </c>
      <c r="BH43" s="83"/>
      <c r="BJ43" s="225"/>
      <c r="BK43" s="225"/>
      <c r="BL43" s="225"/>
      <c r="BM43" s="225"/>
      <c r="BN43" s="225"/>
      <c r="BO43" s="83" t="s">
        <v>11</v>
      </c>
      <c r="BP43" s="84">
        <f>BL40</f>
        <v>0</v>
      </c>
      <c r="BQ43" s="83"/>
      <c r="BS43" s="225"/>
      <c r="BT43" s="225"/>
      <c r="BU43" s="225"/>
      <c r="BV43" s="225"/>
      <c r="BW43" s="225"/>
      <c r="BX43" s="83" t="s">
        <v>11</v>
      </c>
      <c r="BY43" s="84">
        <f>BU40</f>
        <v>0</v>
      </c>
      <c r="BZ43" s="83"/>
      <c r="CB43" s="225"/>
      <c r="CC43" s="225"/>
      <c r="CD43" s="225"/>
      <c r="CE43" s="225"/>
      <c r="CF43" s="225"/>
      <c r="CG43" s="83" t="s">
        <v>11</v>
      </c>
      <c r="CH43" s="84">
        <f>CD40</f>
        <v>0</v>
      </c>
      <c r="CI43" s="83"/>
      <c r="CK43" s="225"/>
      <c r="CL43" s="225"/>
      <c r="CM43" s="225"/>
      <c r="CN43" s="225"/>
      <c r="CO43" s="225"/>
      <c r="CP43" s="83" t="s">
        <v>11</v>
      </c>
      <c r="CQ43" s="84">
        <f>CM40</f>
        <v>0</v>
      </c>
      <c r="CR43" s="83"/>
      <c r="CT43" s="225"/>
      <c r="CU43" s="225"/>
      <c r="CV43" s="225"/>
      <c r="CW43" s="225"/>
      <c r="CX43" s="225"/>
      <c r="CY43" s="83" t="s">
        <v>11</v>
      </c>
      <c r="CZ43" s="84">
        <f>CV40</f>
        <v>0</v>
      </c>
      <c r="DA43" s="83"/>
      <c r="DC43" s="225"/>
      <c r="DD43" s="225"/>
      <c r="DE43" s="225"/>
      <c r="DF43" s="225"/>
      <c r="DG43" s="225"/>
      <c r="DH43" s="83" t="s">
        <v>11</v>
      </c>
      <c r="DI43" s="84">
        <f>DE40</f>
        <v>0</v>
      </c>
      <c r="DJ43" s="83"/>
      <c r="DL43" s="225"/>
      <c r="DM43" s="225"/>
      <c r="DN43" s="225"/>
      <c r="DO43" s="225"/>
      <c r="DP43" s="225"/>
      <c r="DQ43" s="83" t="s">
        <v>11</v>
      </c>
      <c r="DR43" s="84">
        <f>DN40</f>
        <v>0</v>
      </c>
      <c r="DS43" s="83"/>
      <c r="DU43" s="225"/>
      <c r="DV43" s="225"/>
      <c r="DW43" s="225"/>
      <c r="DX43" s="225"/>
      <c r="DY43" s="225"/>
      <c r="DZ43" s="83" t="s">
        <v>11</v>
      </c>
      <c r="EA43" s="84">
        <f>DW40</f>
        <v>0</v>
      </c>
      <c r="EB43" s="83"/>
      <c r="ED43" s="225"/>
      <c r="EE43" s="225"/>
      <c r="EF43" s="225"/>
      <c r="EG43" s="225"/>
      <c r="EH43" s="225"/>
      <c r="EI43" s="83" t="s">
        <v>11</v>
      </c>
      <c r="EJ43" s="84">
        <f>EF40</f>
        <v>0</v>
      </c>
      <c r="EK43" s="83"/>
      <c r="EM43" s="225"/>
      <c r="EN43" s="225"/>
      <c r="EO43" s="225"/>
      <c r="EP43" s="225"/>
      <c r="EQ43" s="225"/>
      <c r="ER43" s="83" t="s">
        <v>11</v>
      </c>
      <c r="ES43" s="84">
        <f>EO40</f>
        <v>0</v>
      </c>
      <c r="ET43" s="83"/>
      <c r="EV43" s="225"/>
      <c r="EW43" s="225"/>
      <c r="EX43" s="225"/>
      <c r="EY43" s="225"/>
      <c r="EZ43" s="225"/>
      <c r="FA43" s="83" t="s">
        <v>11</v>
      </c>
      <c r="FB43" s="84">
        <f>EX40</f>
        <v>0</v>
      </c>
      <c r="FC43" s="83"/>
      <c r="FE43" s="225"/>
      <c r="FF43" s="225"/>
      <c r="FG43" s="225"/>
      <c r="FH43" s="225"/>
      <c r="FI43" s="225"/>
      <c r="FJ43" s="83" t="s">
        <v>11</v>
      </c>
      <c r="FK43" s="84">
        <f>FG40</f>
        <v>0</v>
      </c>
      <c r="FL43" s="83"/>
      <c r="FN43" s="225"/>
      <c r="FO43" s="225"/>
      <c r="FP43" s="225"/>
      <c r="FQ43" s="225"/>
      <c r="FR43" s="225"/>
      <c r="FS43" s="83" t="s">
        <v>11</v>
      </c>
      <c r="FT43" s="84">
        <f>FP40</f>
        <v>0</v>
      </c>
      <c r="FU43" s="83"/>
      <c r="FW43" s="225"/>
      <c r="FX43" s="225"/>
      <c r="FY43" s="225"/>
      <c r="FZ43" s="225"/>
      <c r="GA43" s="225"/>
      <c r="GB43" s="83" t="s">
        <v>11</v>
      </c>
      <c r="GC43" s="84">
        <f>FY40</f>
        <v>0</v>
      </c>
      <c r="GD43" s="83"/>
      <c r="GF43" s="225"/>
      <c r="GG43" s="225"/>
      <c r="GH43" s="225"/>
      <c r="GI43" s="225"/>
      <c r="GJ43" s="225"/>
      <c r="GK43" s="83" t="s">
        <v>11</v>
      </c>
      <c r="GL43" s="86">
        <f>GH40</f>
        <v>0</v>
      </c>
      <c r="GM43" s="83"/>
      <c r="GO43" s="225"/>
      <c r="GP43" s="225"/>
      <c r="GQ43" s="225"/>
      <c r="GR43" s="225"/>
      <c r="GS43" s="225"/>
      <c r="GT43" s="83" t="s">
        <v>11</v>
      </c>
      <c r="GU43" s="84">
        <f>GQ40</f>
        <v>0</v>
      </c>
      <c r="GV43" s="83"/>
    </row>
    <row r="44" spans="2:204" ht="22.5" customHeight="1">
      <c r="H44" s="87"/>
      <c r="Q44" s="87"/>
      <c r="Z44" s="87"/>
      <c r="AH44" s="87"/>
      <c r="AP44" s="87"/>
      <c r="AX44" s="87"/>
      <c r="BG44" s="87"/>
      <c r="BP44" s="87"/>
      <c r="BY44" s="87"/>
      <c r="CH44" s="87"/>
      <c r="CQ44" s="87"/>
      <c r="CZ44" s="87"/>
      <c r="DI44" s="87"/>
      <c r="DR44" s="87"/>
      <c r="EA44" s="87"/>
      <c r="EJ44" s="87"/>
      <c r="ES44" s="87"/>
      <c r="FB44" s="87"/>
      <c r="FK44" s="87"/>
      <c r="FT44" s="87"/>
      <c r="GC44" s="87"/>
      <c r="GU44" s="87"/>
    </row>
    <row r="45" spans="2:204" ht="22.5" customHeight="1">
      <c r="B45" s="225">
        <f>B40+1</f>
        <v>8</v>
      </c>
      <c r="C45" s="225"/>
      <c r="D45" s="225"/>
      <c r="E45" s="225"/>
      <c r="F45" s="225"/>
      <c r="G45" s="83" t="s">
        <v>148</v>
      </c>
      <c r="H45" s="84"/>
      <c r="I45" s="85">
        <f>IFERROR(H45/H48,0)</f>
        <v>0</v>
      </c>
      <c r="K45" s="225">
        <f>K40+1</f>
        <v>8</v>
      </c>
      <c r="L45" s="225"/>
      <c r="M45" s="225"/>
      <c r="N45" s="225"/>
      <c r="O45" s="225"/>
      <c r="P45" s="83" t="s">
        <v>148</v>
      </c>
      <c r="Q45" s="84"/>
      <c r="R45" s="85">
        <f>IFERROR(Q45/Q48,0)</f>
        <v>0</v>
      </c>
      <c r="T45" s="225">
        <f>T40+1</f>
        <v>8</v>
      </c>
      <c r="U45" s="225"/>
      <c r="V45" s="225"/>
      <c r="W45" s="225"/>
      <c r="X45" s="225"/>
      <c r="Y45" s="83" t="s">
        <v>148</v>
      </c>
      <c r="Z45" s="84"/>
      <c r="AA45" s="85">
        <f>IFERROR(Z45/Z48,0)</f>
        <v>0</v>
      </c>
      <c r="AB45" s="225">
        <f>AB40+1</f>
        <v>8</v>
      </c>
      <c r="AC45" s="225"/>
      <c r="AD45" s="225"/>
      <c r="AE45" s="225"/>
      <c r="AF45" s="225"/>
      <c r="AG45" s="83" t="s">
        <v>148</v>
      </c>
      <c r="AH45" s="84"/>
      <c r="AI45" s="85">
        <f>IFERROR(AH45/AH48,0)</f>
        <v>0</v>
      </c>
      <c r="AJ45" s="225">
        <f>AJ40+1</f>
        <v>8</v>
      </c>
      <c r="AK45" s="225"/>
      <c r="AL45" s="225"/>
      <c r="AM45" s="225"/>
      <c r="AN45" s="225"/>
      <c r="AO45" s="83" t="s">
        <v>148</v>
      </c>
      <c r="AP45" s="84"/>
      <c r="AQ45" s="85">
        <f>IFERROR(AP45/AP48,0)</f>
        <v>0</v>
      </c>
      <c r="AR45" s="225">
        <f>AR40+1</f>
        <v>8</v>
      </c>
      <c r="AS45" s="225"/>
      <c r="AT45" s="225"/>
      <c r="AU45" s="225"/>
      <c r="AV45" s="225"/>
      <c r="AW45" s="83" t="s">
        <v>148</v>
      </c>
      <c r="AX45" s="84"/>
      <c r="AY45" s="85">
        <f>IFERROR(AX45/AX48,0)</f>
        <v>0</v>
      </c>
      <c r="BA45" s="225">
        <f>BA40+1</f>
        <v>8</v>
      </c>
      <c r="BB45" s="225"/>
      <c r="BC45" s="225"/>
      <c r="BD45" s="225"/>
      <c r="BE45" s="225"/>
      <c r="BF45" s="83" t="s">
        <v>148</v>
      </c>
      <c r="BG45" s="84"/>
      <c r="BH45" s="85">
        <f>IFERROR(BG45/BG48,0)</f>
        <v>0</v>
      </c>
      <c r="BJ45" s="225">
        <f>BJ40+1</f>
        <v>8</v>
      </c>
      <c r="BK45" s="225"/>
      <c r="BL45" s="225"/>
      <c r="BM45" s="225"/>
      <c r="BN45" s="225"/>
      <c r="BO45" s="83" t="s">
        <v>148</v>
      </c>
      <c r="BP45" s="84"/>
      <c r="BQ45" s="85">
        <f>IFERROR(BP45/BP48,0)</f>
        <v>0</v>
      </c>
      <c r="BS45" s="225">
        <f>BS40+1</f>
        <v>8</v>
      </c>
      <c r="BT45" s="225"/>
      <c r="BU45" s="225"/>
      <c r="BV45" s="225"/>
      <c r="BW45" s="225"/>
      <c r="BX45" s="83" t="s">
        <v>148</v>
      </c>
      <c r="BY45" s="84"/>
      <c r="BZ45" s="85">
        <f>IFERROR(BY45/BY48,0)</f>
        <v>0</v>
      </c>
      <c r="CB45" s="225">
        <f>CB40+1</f>
        <v>8</v>
      </c>
      <c r="CC45" s="225"/>
      <c r="CD45" s="225"/>
      <c r="CE45" s="225"/>
      <c r="CF45" s="225"/>
      <c r="CG45" s="83" t="s">
        <v>148</v>
      </c>
      <c r="CH45" s="84"/>
      <c r="CI45" s="85">
        <f>IFERROR(CH45/CH48,0)</f>
        <v>0</v>
      </c>
      <c r="CK45" s="225">
        <f>CK40+1</f>
        <v>8</v>
      </c>
      <c r="CL45" s="225"/>
      <c r="CM45" s="225"/>
      <c r="CN45" s="225"/>
      <c r="CO45" s="225"/>
      <c r="CP45" s="83" t="s">
        <v>148</v>
      </c>
      <c r="CQ45" s="84"/>
      <c r="CR45" s="85">
        <f>IFERROR(CQ45/CQ48,0)</f>
        <v>0</v>
      </c>
      <c r="CT45" s="225">
        <f>CT40+1</f>
        <v>8</v>
      </c>
      <c r="CU45" s="225"/>
      <c r="CV45" s="225"/>
      <c r="CW45" s="225"/>
      <c r="CX45" s="225"/>
      <c r="CY45" s="83" t="s">
        <v>148</v>
      </c>
      <c r="CZ45" s="84"/>
      <c r="DA45" s="85">
        <f>IFERROR(CZ45/CZ48,0)</f>
        <v>0</v>
      </c>
      <c r="DC45" s="225">
        <f>DC40+1</f>
        <v>8</v>
      </c>
      <c r="DD45" s="225"/>
      <c r="DE45" s="225"/>
      <c r="DF45" s="225"/>
      <c r="DG45" s="225"/>
      <c r="DH45" s="83" t="s">
        <v>148</v>
      </c>
      <c r="DI45" s="84"/>
      <c r="DJ45" s="85">
        <f>IFERROR(DI45/DI48,0)</f>
        <v>0</v>
      </c>
      <c r="DL45" s="225">
        <f>DL40+1</f>
        <v>8</v>
      </c>
      <c r="DM45" s="225"/>
      <c r="DN45" s="225"/>
      <c r="DO45" s="225"/>
      <c r="DP45" s="225"/>
      <c r="DQ45" s="83" t="s">
        <v>148</v>
      </c>
      <c r="DR45" s="84"/>
      <c r="DS45" s="85">
        <f>IFERROR(DR45/DR48,0)</f>
        <v>0</v>
      </c>
      <c r="DU45" s="225">
        <f>DU40+1</f>
        <v>8</v>
      </c>
      <c r="DV45" s="225"/>
      <c r="DW45" s="225"/>
      <c r="DX45" s="225"/>
      <c r="DY45" s="225"/>
      <c r="DZ45" s="83" t="s">
        <v>148</v>
      </c>
      <c r="EA45" s="84"/>
      <c r="EB45" s="85">
        <f>IFERROR(EA45/EA48,0)</f>
        <v>0</v>
      </c>
      <c r="ED45" s="225">
        <f>ED40+1</f>
        <v>8</v>
      </c>
      <c r="EE45" s="225"/>
      <c r="EF45" s="225"/>
      <c r="EG45" s="225"/>
      <c r="EH45" s="225"/>
      <c r="EI45" s="83" t="s">
        <v>148</v>
      </c>
      <c r="EJ45" s="84"/>
      <c r="EK45" s="85">
        <f>IFERROR(EJ45/EJ48,0)</f>
        <v>0</v>
      </c>
      <c r="EM45" s="225">
        <f>EM40+1</f>
        <v>8</v>
      </c>
      <c r="EN45" s="225"/>
      <c r="EO45" s="225"/>
      <c r="EP45" s="225"/>
      <c r="EQ45" s="225"/>
      <c r="ER45" s="83" t="s">
        <v>148</v>
      </c>
      <c r="ES45" s="84"/>
      <c r="ET45" s="85">
        <f>IFERROR(ES45/ES48,0)</f>
        <v>0</v>
      </c>
      <c r="EV45" s="225">
        <f>EV40+1</f>
        <v>8</v>
      </c>
      <c r="EW45" s="225"/>
      <c r="EX45" s="225"/>
      <c r="EY45" s="225"/>
      <c r="EZ45" s="225"/>
      <c r="FA45" s="83" t="s">
        <v>148</v>
      </c>
      <c r="FB45" s="84"/>
      <c r="FC45" s="85">
        <f>IFERROR(FB45/FB48,0)</f>
        <v>0</v>
      </c>
      <c r="FE45" s="225">
        <f>FE40+1</f>
        <v>8</v>
      </c>
      <c r="FF45" s="225"/>
      <c r="FG45" s="225"/>
      <c r="FH45" s="225"/>
      <c r="FI45" s="225"/>
      <c r="FJ45" s="83" t="s">
        <v>148</v>
      </c>
      <c r="FK45" s="84"/>
      <c r="FL45" s="85">
        <f>IFERROR(FK45/FK48,0)</f>
        <v>0</v>
      </c>
      <c r="FN45" s="225">
        <f>FN40+1</f>
        <v>8</v>
      </c>
      <c r="FO45" s="225"/>
      <c r="FP45" s="225"/>
      <c r="FQ45" s="225"/>
      <c r="FR45" s="225"/>
      <c r="FS45" s="83" t="s">
        <v>148</v>
      </c>
      <c r="FT45" s="84"/>
      <c r="FU45" s="85">
        <f>IFERROR(FT45/FT48,0)</f>
        <v>0</v>
      </c>
      <c r="FW45" s="225">
        <f>FW40+1</f>
        <v>8</v>
      </c>
      <c r="FX45" s="225"/>
      <c r="FY45" s="225"/>
      <c r="FZ45" s="225"/>
      <c r="GA45" s="225"/>
      <c r="GB45" s="83" t="s">
        <v>148</v>
      </c>
      <c r="GC45" s="84"/>
      <c r="GD45" s="85">
        <f>IFERROR(GC45/GC48,0)</f>
        <v>0</v>
      </c>
      <c r="GF45" s="225">
        <f>GF40+1</f>
        <v>8</v>
      </c>
      <c r="GG45" s="225"/>
      <c r="GH45" s="225"/>
      <c r="GI45" s="225"/>
      <c r="GJ45" s="225"/>
      <c r="GK45" s="83" t="s">
        <v>148</v>
      </c>
      <c r="GL45" s="86"/>
      <c r="GM45" s="85">
        <f>IFERROR(GL45/GL48,0)</f>
        <v>0</v>
      </c>
      <c r="GO45" s="225">
        <f>GO40+1</f>
        <v>8</v>
      </c>
      <c r="GP45" s="225"/>
      <c r="GQ45" s="225"/>
      <c r="GR45" s="225"/>
      <c r="GS45" s="225"/>
      <c r="GT45" s="83" t="s">
        <v>148</v>
      </c>
      <c r="GU45" s="84"/>
      <c r="GV45" s="85">
        <f>IFERROR(GU45/GU48,0)</f>
        <v>0</v>
      </c>
    </row>
    <row r="46" spans="2:204" ht="22.5" customHeight="1">
      <c r="B46" s="225"/>
      <c r="C46" s="225"/>
      <c r="D46" s="225"/>
      <c r="E46" s="225"/>
      <c r="F46" s="225"/>
      <c r="G46" s="83" t="s">
        <v>9</v>
      </c>
      <c r="H46" s="84"/>
      <c r="I46" s="85">
        <f t="shared" ref="I46:I47" si="161">IFERROR(H46/H49,0)</f>
        <v>0</v>
      </c>
      <c r="K46" s="225"/>
      <c r="L46" s="225"/>
      <c r="M46" s="225"/>
      <c r="N46" s="225"/>
      <c r="O46" s="225"/>
      <c r="P46" s="83" t="s">
        <v>9</v>
      </c>
      <c r="Q46" s="84"/>
      <c r="R46" s="85">
        <f t="shared" ref="R46:R47" si="162">IFERROR(Q46/Q49,0)</f>
        <v>0</v>
      </c>
      <c r="T46" s="225"/>
      <c r="U46" s="225"/>
      <c r="V46" s="225"/>
      <c r="W46" s="225"/>
      <c r="X46" s="225"/>
      <c r="Y46" s="83" t="s">
        <v>9</v>
      </c>
      <c r="Z46" s="84"/>
      <c r="AA46" s="85">
        <f t="shared" ref="AA46:AA47" si="163">IFERROR(Z46/Z49,0)</f>
        <v>0</v>
      </c>
      <c r="AB46" s="225"/>
      <c r="AC46" s="225"/>
      <c r="AD46" s="225"/>
      <c r="AE46" s="225"/>
      <c r="AF46" s="225"/>
      <c r="AG46" s="83" t="s">
        <v>9</v>
      </c>
      <c r="AH46" s="84"/>
      <c r="AI46" s="85">
        <f t="shared" ref="AI46:AI47" si="164">IFERROR(AH46/AH49,0)</f>
        <v>0</v>
      </c>
      <c r="AJ46" s="225"/>
      <c r="AK46" s="225"/>
      <c r="AL46" s="225"/>
      <c r="AM46" s="225"/>
      <c r="AN46" s="225"/>
      <c r="AO46" s="83" t="s">
        <v>9</v>
      </c>
      <c r="AP46" s="84"/>
      <c r="AQ46" s="85">
        <f t="shared" ref="AQ46:AQ47" si="165">IFERROR(AP46/AP49,0)</f>
        <v>0</v>
      </c>
      <c r="AR46" s="225"/>
      <c r="AS46" s="225"/>
      <c r="AT46" s="225"/>
      <c r="AU46" s="225"/>
      <c r="AV46" s="225"/>
      <c r="AW46" s="83" t="s">
        <v>9</v>
      </c>
      <c r="AX46" s="84"/>
      <c r="AY46" s="85">
        <f t="shared" ref="AY46:AY47" si="166">IFERROR(AX46/AX49,0)</f>
        <v>0</v>
      </c>
      <c r="BA46" s="225"/>
      <c r="BB46" s="225"/>
      <c r="BC46" s="225"/>
      <c r="BD46" s="225"/>
      <c r="BE46" s="225"/>
      <c r="BF46" s="83" t="s">
        <v>9</v>
      </c>
      <c r="BG46" s="84"/>
      <c r="BH46" s="85">
        <f t="shared" ref="BH46:BH47" si="167">IFERROR(BG46/BG49,0)</f>
        <v>0</v>
      </c>
      <c r="BJ46" s="225"/>
      <c r="BK46" s="225"/>
      <c r="BL46" s="225"/>
      <c r="BM46" s="225"/>
      <c r="BN46" s="225"/>
      <c r="BO46" s="83" t="s">
        <v>9</v>
      </c>
      <c r="BP46" s="84"/>
      <c r="BQ46" s="85">
        <f t="shared" ref="BQ46:BQ47" si="168">IFERROR(BP46/BP49,0)</f>
        <v>0</v>
      </c>
      <c r="BS46" s="225"/>
      <c r="BT46" s="225"/>
      <c r="BU46" s="225"/>
      <c r="BV46" s="225"/>
      <c r="BW46" s="225"/>
      <c r="BX46" s="83" t="s">
        <v>9</v>
      </c>
      <c r="BY46" s="84"/>
      <c r="BZ46" s="85">
        <f t="shared" ref="BZ46:BZ47" si="169">IFERROR(BY46/BY49,0)</f>
        <v>0</v>
      </c>
      <c r="CB46" s="225"/>
      <c r="CC46" s="225"/>
      <c r="CD46" s="225"/>
      <c r="CE46" s="225"/>
      <c r="CF46" s="225"/>
      <c r="CG46" s="83" t="s">
        <v>9</v>
      </c>
      <c r="CH46" s="84"/>
      <c r="CI46" s="85">
        <f t="shared" ref="CI46:CI47" si="170">IFERROR(CH46/CH49,0)</f>
        <v>0</v>
      </c>
      <c r="CK46" s="225"/>
      <c r="CL46" s="225"/>
      <c r="CM46" s="225"/>
      <c r="CN46" s="225"/>
      <c r="CO46" s="225"/>
      <c r="CP46" s="83" t="s">
        <v>9</v>
      </c>
      <c r="CQ46" s="84"/>
      <c r="CR46" s="85">
        <f t="shared" ref="CR46:CR47" si="171">IFERROR(CQ46/CQ49,0)</f>
        <v>0</v>
      </c>
      <c r="CT46" s="225"/>
      <c r="CU46" s="225"/>
      <c r="CV46" s="225"/>
      <c r="CW46" s="225"/>
      <c r="CX46" s="225"/>
      <c r="CY46" s="83" t="s">
        <v>9</v>
      </c>
      <c r="CZ46" s="84"/>
      <c r="DA46" s="85">
        <f t="shared" ref="DA46:DA47" si="172">IFERROR(CZ46/CZ49,0)</f>
        <v>0</v>
      </c>
      <c r="DC46" s="225"/>
      <c r="DD46" s="225"/>
      <c r="DE46" s="225"/>
      <c r="DF46" s="225"/>
      <c r="DG46" s="225"/>
      <c r="DH46" s="83" t="s">
        <v>9</v>
      </c>
      <c r="DI46" s="84"/>
      <c r="DJ46" s="85">
        <f t="shared" ref="DJ46:DJ47" si="173">IFERROR(DI46/DI49,0)</f>
        <v>0</v>
      </c>
      <c r="DL46" s="225"/>
      <c r="DM46" s="225"/>
      <c r="DN46" s="225"/>
      <c r="DO46" s="225"/>
      <c r="DP46" s="225"/>
      <c r="DQ46" s="83" t="s">
        <v>9</v>
      </c>
      <c r="DR46" s="84"/>
      <c r="DS46" s="85">
        <f t="shared" ref="DS46:DS47" si="174">IFERROR(DR46/DR49,0)</f>
        <v>0</v>
      </c>
      <c r="DU46" s="225"/>
      <c r="DV46" s="225"/>
      <c r="DW46" s="225"/>
      <c r="DX46" s="225"/>
      <c r="DY46" s="225"/>
      <c r="DZ46" s="83" t="s">
        <v>9</v>
      </c>
      <c r="EA46" s="84"/>
      <c r="EB46" s="85">
        <f t="shared" ref="EB46:EB47" si="175">IFERROR(EA46/EA49,0)</f>
        <v>0</v>
      </c>
      <c r="ED46" s="225"/>
      <c r="EE46" s="225"/>
      <c r="EF46" s="225"/>
      <c r="EG46" s="225"/>
      <c r="EH46" s="225"/>
      <c r="EI46" s="83" t="s">
        <v>9</v>
      </c>
      <c r="EJ46" s="84"/>
      <c r="EK46" s="85">
        <f t="shared" ref="EK46:EK47" si="176">IFERROR(EJ46/EJ49,0)</f>
        <v>0</v>
      </c>
      <c r="EM46" s="225"/>
      <c r="EN46" s="225"/>
      <c r="EO46" s="225"/>
      <c r="EP46" s="225"/>
      <c r="EQ46" s="225"/>
      <c r="ER46" s="83" t="s">
        <v>9</v>
      </c>
      <c r="ES46" s="84"/>
      <c r="ET46" s="85">
        <f t="shared" ref="ET46:ET47" si="177">IFERROR(ES46/ES49,0)</f>
        <v>0</v>
      </c>
      <c r="EV46" s="225"/>
      <c r="EW46" s="225"/>
      <c r="EX46" s="225"/>
      <c r="EY46" s="225"/>
      <c r="EZ46" s="225"/>
      <c r="FA46" s="83" t="s">
        <v>9</v>
      </c>
      <c r="FB46" s="84"/>
      <c r="FC46" s="85">
        <f t="shared" ref="FC46:FC47" si="178">IFERROR(FB46/FB49,0)</f>
        <v>0</v>
      </c>
      <c r="FE46" s="225"/>
      <c r="FF46" s="225"/>
      <c r="FG46" s="225"/>
      <c r="FH46" s="225"/>
      <c r="FI46" s="225"/>
      <c r="FJ46" s="83" t="s">
        <v>9</v>
      </c>
      <c r="FK46" s="84"/>
      <c r="FL46" s="85">
        <f t="shared" ref="FL46:FL47" si="179">IFERROR(FK46/FK49,0)</f>
        <v>0</v>
      </c>
      <c r="FN46" s="225"/>
      <c r="FO46" s="225"/>
      <c r="FP46" s="225"/>
      <c r="FQ46" s="225"/>
      <c r="FR46" s="225"/>
      <c r="FS46" s="83" t="s">
        <v>9</v>
      </c>
      <c r="FT46" s="84"/>
      <c r="FU46" s="85">
        <f t="shared" ref="FU46:FU47" si="180">IFERROR(FT46/FT49,0)</f>
        <v>0</v>
      </c>
      <c r="FW46" s="225"/>
      <c r="FX46" s="225"/>
      <c r="FY46" s="225"/>
      <c r="FZ46" s="225"/>
      <c r="GA46" s="225"/>
      <c r="GB46" s="83" t="s">
        <v>9</v>
      </c>
      <c r="GC46" s="84"/>
      <c r="GD46" s="85">
        <f t="shared" ref="GD46:GD47" si="181">IFERROR(GC46/GC49,0)</f>
        <v>0</v>
      </c>
      <c r="GF46" s="225"/>
      <c r="GG46" s="225"/>
      <c r="GH46" s="225"/>
      <c r="GI46" s="225"/>
      <c r="GJ46" s="225"/>
      <c r="GK46" s="83" t="s">
        <v>9</v>
      </c>
      <c r="GL46" s="86"/>
      <c r="GM46" s="85">
        <f t="shared" ref="GM46:GM47" si="182">IFERROR(GL46/GL49,0)</f>
        <v>0</v>
      </c>
      <c r="GO46" s="225"/>
      <c r="GP46" s="225"/>
      <c r="GQ46" s="225"/>
      <c r="GR46" s="225"/>
      <c r="GS46" s="225"/>
      <c r="GT46" s="83" t="s">
        <v>9</v>
      </c>
      <c r="GU46" s="84"/>
      <c r="GV46" s="85">
        <f t="shared" ref="GV46:GV47" si="183">IFERROR(GU46/GU49,0)</f>
        <v>0</v>
      </c>
    </row>
    <row r="47" spans="2:204" ht="22.5" customHeight="1">
      <c r="B47" s="225"/>
      <c r="C47" s="225"/>
      <c r="D47" s="225"/>
      <c r="E47" s="225"/>
      <c r="F47" s="225"/>
      <c r="G47" s="83" t="s">
        <v>8</v>
      </c>
      <c r="H47" s="84"/>
      <c r="I47" s="85">
        <f t="shared" si="161"/>
        <v>0</v>
      </c>
      <c r="K47" s="225"/>
      <c r="L47" s="225"/>
      <c r="M47" s="225"/>
      <c r="N47" s="225"/>
      <c r="O47" s="225"/>
      <c r="P47" s="83" t="s">
        <v>8</v>
      </c>
      <c r="Q47" s="84"/>
      <c r="R47" s="85">
        <f t="shared" si="162"/>
        <v>0</v>
      </c>
      <c r="T47" s="225"/>
      <c r="U47" s="225"/>
      <c r="V47" s="225"/>
      <c r="W47" s="225"/>
      <c r="X47" s="225"/>
      <c r="Y47" s="83" t="s">
        <v>8</v>
      </c>
      <c r="Z47" s="84"/>
      <c r="AA47" s="85">
        <f t="shared" si="163"/>
        <v>0</v>
      </c>
      <c r="AB47" s="225"/>
      <c r="AC47" s="225"/>
      <c r="AD47" s="225"/>
      <c r="AE47" s="225"/>
      <c r="AF47" s="225"/>
      <c r="AG47" s="83" t="s">
        <v>8</v>
      </c>
      <c r="AH47" s="84"/>
      <c r="AI47" s="85">
        <f t="shared" si="164"/>
        <v>0</v>
      </c>
      <c r="AJ47" s="225"/>
      <c r="AK47" s="225"/>
      <c r="AL47" s="225"/>
      <c r="AM47" s="225"/>
      <c r="AN47" s="225"/>
      <c r="AO47" s="83" t="s">
        <v>8</v>
      </c>
      <c r="AP47" s="84"/>
      <c r="AQ47" s="85">
        <f t="shared" si="165"/>
        <v>0</v>
      </c>
      <c r="AR47" s="225"/>
      <c r="AS47" s="225"/>
      <c r="AT47" s="225"/>
      <c r="AU47" s="225"/>
      <c r="AV47" s="225"/>
      <c r="AW47" s="83" t="s">
        <v>8</v>
      </c>
      <c r="AX47" s="84"/>
      <c r="AY47" s="85">
        <f t="shared" si="166"/>
        <v>0</v>
      </c>
      <c r="BA47" s="225"/>
      <c r="BB47" s="225"/>
      <c r="BC47" s="225"/>
      <c r="BD47" s="225"/>
      <c r="BE47" s="225"/>
      <c r="BF47" s="83" t="s">
        <v>8</v>
      </c>
      <c r="BG47" s="84"/>
      <c r="BH47" s="85">
        <f t="shared" si="167"/>
        <v>0</v>
      </c>
      <c r="BJ47" s="225"/>
      <c r="BK47" s="225"/>
      <c r="BL47" s="225"/>
      <c r="BM47" s="225"/>
      <c r="BN47" s="225"/>
      <c r="BO47" s="83" t="s">
        <v>8</v>
      </c>
      <c r="BP47" s="84"/>
      <c r="BQ47" s="85">
        <f t="shared" si="168"/>
        <v>0</v>
      </c>
      <c r="BS47" s="225"/>
      <c r="BT47" s="225"/>
      <c r="BU47" s="225"/>
      <c r="BV47" s="225"/>
      <c r="BW47" s="225"/>
      <c r="BX47" s="83" t="s">
        <v>8</v>
      </c>
      <c r="BY47" s="84"/>
      <c r="BZ47" s="85">
        <f t="shared" si="169"/>
        <v>0</v>
      </c>
      <c r="CB47" s="225"/>
      <c r="CC47" s="225"/>
      <c r="CD47" s="225"/>
      <c r="CE47" s="225"/>
      <c r="CF47" s="225"/>
      <c r="CG47" s="83" t="s">
        <v>8</v>
      </c>
      <c r="CH47" s="84"/>
      <c r="CI47" s="85">
        <f t="shared" si="170"/>
        <v>0</v>
      </c>
      <c r="CK47" s="225"/>
      <c r="CL47" s="225"/>
      <c r="CM47" s="225"/>
      <c r="CN47" s="225"/>
      <c r="CO47" s="225"/>
      <c r="CP47" s="83" t="s">
        <v>8</v>
      </c>
      <c r="CQ47" s="84"/>
      <c r="CR47" s="85">
        <f t="shared" si="171"/>
        <v>0</v>
      </c>
      <c r="CT47" s="225"/>
      <c r="CU47" s="225"/>
      <c r="CV47" s="225"/>
      <c r="CW47" s="225"/>
      <c r="CX47" s="225"/>
      <c r="CY47" s="83" t="s">
        <v>8</v>
      </c>
      <c r="CZ47" s="84"/>
      <c r="DA47" s="85">
        <f t="shared" si="172"/>
        <v>0</v>
      </c>
      <c r="DC47" s="225"/>
      <c r="DD47" s="225"/>
      <c r="DE47" s="225"/>
      <c r="DF47" s="225"/>
      <c r="DG47" s="225"/>
      <c r="DH47" s="83" t="s">
        <v>8</v>
      </c>
      <c r="DI47" s="84"/>
      <c r="DJ47" s="85">
        <f t="shared" si="173"/>
        <v>0</v>
      </c>
      <c r="DL47" s="225"/>
      <c r="DM47" s="225"/>
      <c r="DN47" s="225"/>
      <c r="DO47" s="225"/>
      <c r="DP47" s="225"/>
      <c r="DQ47" s="83" t="s">
        <v>8</v>
      </c>
      <c r="DR47" s="84"/>
      <c r="DS47" s="85">
        <f t="shared" si="174"/>
        <v>0</v>
      </c>
      <c r="DU47" s="225"/>
      <c r="DV47" s="225"/>
      <c r="DW47" s="225"/>
      <c r="DX47" s="225"/>
      <c r="DY47" s="225"/>
      <c r="DZ47" s="83" t="s">
        <v>8</v>
      </c>
      <c r="EA47" s="84"/>
      <c r="EB47" s="85">
        <f t="shared" si="175"/>
        <v>0</v>
      </c>
      <c r="ED47" s="225"/>
      <c r="EE47" s="225"/>
      <c r="EF47" s="225"/>
      <c r="EG47" s="225"/>
      <c r="EH47" s="225"/>
      <c r="EI47" s="83" t="s">
        <v>8</v>
      </c>
      <c r="EJ47" s="84"/>
      <c r="EK47" s="85">
        <f t="shared" si="176"/>
        <v>0</v>
      </c>
      <c r="EM47" s="225"/>
      <c r="EN47" s="225"/>
      <c r="EO47" s="225"/>
      <c r="EP47" s="225"/>
      <c r="EQ47" s="225"/>
      <c r="ER47" s="83" t="s">
        <v>8</v>
      </c>
      <c r="ES47" s="84"/>
      <c r="ET47" s="85">
        <f t="shared" si="177"/>
        <v>0</v>
      </c>
      <c r="EV47" s="225"/>
      <c r="EW47" s="225"/>
      <c r="EX47" s="225"/>
      <c r="EY47" s="225"/>
      <c r="EZ47" s="225"/>
      <c r="FA47" s="83" t="s">
        <v>8</v>
      </c>
      <c r="FB47" s="84"/>
      <c r="FC47" s="85">
        <f t="shared" si="178"/>
        <v>0</v>
      </c>
      <c r="FE47" s="225"/>
      <c r="FF47" s="225"/>
      <c r="FG47" s="225"/>
      <c r="FH47" s="225"/>
      <c r="FI47" s="225"/>
      <c r="FJ47" s="83" t="s">
        <v>8</v>
      </c>
      <c r="FK47" s="84"/>
      <c r="FL47" s="85">
        <f t="shared" si="179"/>
        <v>0</v>
      </c>
      <c r="FN47" s="225"/>
      <c r="FO47" s="225"/>
      <c r="FP47" s="225"/>
      <c r="FQ47" s="225"/>
      <c r="FR47" s="225"/>
      <c r="FS47" s="83" t="s">
        <v>8</v>
      </c>
      <c r="FT47" s="84"/>
      <c r="FU47" s="85">
        <f t="shared" si="180"/>
        <v>0</v>
      </c>
      <c r="FW47" s="225"/>
      <c r="FX47" s="225"/>
      <c r="FY47" s="225"/>
      <c r="FZ47" s="225"/>
      <c r="GA47" s="225"/>
      <c r="GB47" s="83" t="s">
        <v>8</v>
      </c>
      <c r="GC47" s="84"/>
      <c r="GD47" s="85">
        <f t="shared" si="181"/>
        <v>0</v>
      </c>
      <c r="GF47" s="225"/>
      <c r="GG47" s="225"/>
      <c r="GH47" s="225"/>
      <c r="GI47" s="225"/>
      <c r="GJ47" s="225"/>
      <c r="GK47" s="83" t="s">
        <v>8</v>
      </c>
      <c r="GL47" s="86"/>
      <c r="GM47" s="85">
        <f t="shared" si="182"/>
        <v>0</v>
      </c>
      <c r="GO47" s="225"/>
      <c r="GP47" s="225"/>
      <c r="GQ47" s="225"/>
      <c r="GR47" s="225"/>
      <c r="GS47" s="225"/>
      <c r="GT47" s="83" t="s">
        <v>8</v>
      </c>
      <c r="GU47" s="84"/>
      <c r="GV47" s="85">
        <f t="shared" si="183"/>
        <v>0</v>
      </c>
    </row>
    <row r="48" spans="2:204" ht="22.5" customHeight="1">
      <c r="B48" s="225"/>
      <c r="C48" s="225"/>
      <c r="D48" s="225"/>
      <c r="E48" s="225"/>
      <c r="F48" s="225"/>
      <c r="G48" s="83" t="s">
        <v>11</v>
      </c>
      <c r="H48" s="84">
        <f>D45</f>
        <v>0</v>
      </c>
      <c r="I48" s="83"/>
      <c r="K48" s="225"/>
      <c r="L48" s="225"/>
      <c r="M48" s="225"/>
      <c r="N48" s="225"/>
      <c r="O48" s="225"/>
      <c r="P48" s="83" t="s">
        <v>11</v>
      </c>
      <c r="Q48" s="84">
        <f>M45</f>
        <v>0</v>
      </c>
      <c r="R48" s="83"/>
      <c r="T48" s="225"/>
      <c r="U48" s="225"/>
      <c r="V48" s="225"/>
      <c r="W48" s="225"/>
      <c r="X48" s="225"/>
      <c r="Y48" s="83" t="s">
        <v>11</v>
      </c>
      <c r="Z48" s="84">
        <f>V45</f>
        <v>0</v>
      </c>
      <c r="AA48" s="83"/>
      <c r="AB48" s="225"/>
      <c r="AC48" s="225"/>
      <c r="AD48" s="225"/>
      <c r="AE48" s="225"/>
      <c r="AF48" s="225"/>
      <c r="AG48" s="83" t="s">
        <v>11</v>
      </c>
      <c r="AH48" s="84">
        <f>AD45</f>
        <v>0</v>
      </c>
      <c r="AI48" s="83"/>
      <c r="AJ48" s="225"/>
      <c r="AK48" s="225"/>
      <c r="AL48" s="225"/>
      <c r="AM48" s="225"/>
      <c r="AN48" s="225"/>
      <c r="AO48" s="83" t="s">
        <v>11</v>
      </c>
      <c r="AP48" s="84">
        <f>AL45</f>
        <v>0</v>
      </c>
      <c r="AQ48" s="83"/>
      <c r="AR48" s="225"/>
      <c r="AS48" s="225"/>
      <c r="AT48" s="225"/>
      <c r="AU48" s="225"/>
      <c r="AV48" s="225"/>
      <c r="AW48" s="83" t="s">
        <v>11</v>
      </c>
      <c r="AX48" s="84">
        <f>AT45</f>
        <v>0</v>
      </c>
      <c r="AY48" s="83"/>
      <c r="BA48" s="225"/>
      <c r="BB48" s="225"/>
      <c r="BC48" s="225"/>
      <c r="BD48" s="225"/>
      <c r="BE48" s="225"/>
      <c r="BF48" s="83" t="s">
        <v>11</v>
      </c>
      <c r="BG48" s="84">
        <f>BC45</f>
        <v>0</v>
      </c>
      <c r="BH48" s="83"/>
      <c r="BJ48" s="225"/>
      <c r="BK48" s="225"/>
      <c r="BL48" s="225"/>
      <c r="BM48" s="225"/>
      <c r="BN48" s="225"/>
      <c r="BO48" s="83" t="s">
        <v>11</v>
      </c>
      <c r="BP48" s="84">
        <f>BL45</f>
        <v>0</v>
      </c>
      <c r="BQ48" s="83"/>
      <c r="BS48" s="225"/>
      <c r="BT48" s="225"/>
      <c r="BU48" s="225"/>
      <c r="BV48" s="225"/>
      <c r="BW48" s="225"/>
      <c r="BX48" s="83" t="s">
        <v>11</v>
      </c>
      <c r="BY48" s="84">
        <f>BU45</f>
        <v>0</v>
      </c>
      <c r="BZ48" s="83"/>
      <c r="CB48" s="225"/>
      <c r="CC48" s="225"/>
      <c r="CD48" s="225"/>
      <c r="CE48" s="225"/>
      <c r="CF48" s="225"/>
      <c r="CG48" s="83" t="s">
        <v>11</v>
      </c>
      <c r="CH48" s="84">
        <f>CD45</f>
        <v>0</v>
      </c>
      <c r="CI48" s="83"/>
      <c r="CK48" s="225"/>
      <c r="CL48" s="225"/>
      <c r="CM48" s="225"/>
      <c r="CN48" s="225"/>
      <c r="CO48" s="225"/>
      <c r="CP48" s="83" t="s">
        <v>11</v>
      </c>
      <c r="CQ48" s="84">
        <f>CM45</f>
        <v>0</v>
      </c>
      <c r="CR48" s="83"/>
      <c r="CT48" s="225"/>
      <c r="CU48" s="225"/>
      <c r="CV48" s="225"/>
      <c r="CW48" s="225"/>
      <c r="CX48" s="225"/>
      <c r="CY48" s="83" t="s">
        <v>11</v>
      </c>
      <c r="CZ48" s="84">
        <f>CV45</f>
        <v>0</v>
      </c>
      <c r="DA48" s="83"/>
      <c r="DC48" s="225"/>
      <c r="DD48" s="225"/>
      <c r="DE48" s="225"/>
      <c r="DF48" s="225"/>
      <c r="DG48" s="225"/>
      <c r="DH48" s="83" t="s">
        <v>11</v>
      </c>
      <c r="DI48" s="84">
        <f>DE45</f>
        <v>0</v>
      </c>
      <c r="DJ48" s="83"/>
      <c r="DL48" s="225"/>
      <c r="DM48" s="225"/>
      <c r="DN48" s="225"/>
      <c r="DO48" s="225"/>
      <c r="DP48" s="225"/>
      <c r="DQ48" s="83" t="s">
        <v>11</v>
      </c>
      <c r="DR48" s="84">
        <f>DN45</f>
        <v>0</v>
      </c>
      <c r="DS48" s="83"/>
      <c r="DU48" s="225"/>
      <c r="DV48" s="225"/>
      <c r="DW48" s="225"/>
      <c r="DX48" s="225"/>
      <c r="DY48" s="225"/>
      <c r="DZ48" s="83" t="s">
        <v>11</v>
      </c>
      <c r="EA48" s="84">
        <f>DW45</f>
        <v>0</v>
      </c>
      <c r="EB48" s="83"/>
      <c r="ED48" s="225"/>
      <c r="EE48" s="225"/>
      <c r="EF48" s="225"/>
      <c r="EG48" s="225"/>
      <c r="EH48" s="225"/>
      <c r="EI48" s="83" t="s">
        <v>11</v>
      </c>
      <c r="EJ48" s="84">
        <f>EF45</f>
        <v>0</v>
      </c>
      <c r="EK48" s="83"/>
      <c r="EM48" s="225"/>
      <c r="EN48" s="225"/>
      <c r="EO48" s="225"/>
      <c r="EP48" s="225"/>
      <c r="EQ48" s="225"/>
      <c r="ER48" s="83" t="s">
        <v>11</v>
      </c>
      <c r="ES48" s="84">
        <f>EO45</f>
        <v>0</v>
      </c>
      <c r="ET48" s="83"/>
      <c r="EV48" s="225"/>
      <c r="EW48" s="225"/>
      <c r="EX48" s="225"/>
      <c r="EY48" s="225"/>
      <c r="EZ48" s="225"/>
      <c r="FA48" s="83" t="s">
        <v>11</v>
      </c>
      <c r="FB48" s="84">
        <f>EX45</f>
        <v>0</v>
      </c>
      <c r="FC48" s="83"/>
      <c r="FE48" s="225"/>
      <c r="FF48" s="225"/>
      <c r="FG48" s="225"/>
      <c r="FH48" s="225"/>
      <c r="FI48" s="225"/>
      <c r="FJ48" s="83" t="s">
        <v>11</v>
      </c>
      <c r="FK48" s="84">
        <f>FG45</f>
        <v>0</v>
      </c>
      <c r="FL48" s="83"/>
      <c r="FN48" s="225"/>
      <c r="FO48" s="225"/>
      <c r="FP48" s="225"/>
      <c r="FQ48" s="225"/>
      <c r="FR48" s="225"/>
      <c r="FS48" s="83" t="s">
        <v>11</v>
      </c>
      <c r="FT48" s="84">
        <f>FP45</f>
        <v>0</v>
      </c>
      <c r="FU48" s="83"/>
      <c r="FW48" s="225"/>
      <c r="FX48" s="225"/>
      <c r="FY48" s="225"/>
      <c r="FZ48" s="225"/>
      <c r="GA48" s="225"/>
      <c r="GB48" s="83" t="s">
        <v>11</v>
      </c>
      <c r="GC48" s="84">
        <f>FY45</f>
        <v>0</v>
      </c>
      <c r="GD48" s="83"/>
      <c r="GF48" s="225"/>
      <c r="GG48" s="225"/>
      <c r="GH48" s="225"/>
      <c r="GI48" s="225"/>
      <c r="GJ48" s="225"/>
      <c r="GK48" s="83" t="s">
        <v>11</v>
      </c>
      <c r="GL48" s="86">
        <f>GH45</f>
        <v>0</v>
      </c>
      <c r="GM48" s="83"/>
      <c r="GO48" s="225"/>
      <c r="GP48" s="225"/>
      <c r="GQ48" s="225"/>
      <c r="GR48" s="225"/>
      <c r="GS48" s="225"/>
      <c r="GT48" s="83" t="s">
        <v>11</v>
      </c>
      <c r="GU48" s="84">
        <f>GQ45</f>
        <v>0</v>
      </c>
      <c r="GV48" s="83"/>
    </row>
    <row r="49" spans="2:204" ht="22.5" customHeight="1">
      <c r="H49" s="87"/>
      <c r="Q49" s="87"/>
      <c r="Z49" s="87"/>
      <c r="AH49" s="87"/>
      <c r="AP49" s="87"/>
      <c r="AX49" s="87"/>
      <c r="BG49" s="87"/>
      <c r="BP49" s="87"/>
      <c r="BY49" s="87"/>
      <c r="CH49" s="87"/>
      <c r="CQ49" s="87"/>
      <c r="CZ49" s="87"/>
      <c r="DI49" s="87"/>
      <c r="DR49" s="87"/>
      <c r="EA49" s="87"/>
      <c r="EJ49" s="87"/>
      <c r="ES49" s="87"/>
      <c r="FB49" s="87"/>
      <c r="FK49" s="87"/>
      <c r="FT49" s="87"/>
      <c r="GC49" s="87"/>
      <c r="GU49" s="87"/>
    </row>
    <row r="50" spans="2:204" ht="22.5" customHeight="1">
      <c r="B50" s="225">
        <f>B45+1</f>
        <v>9</v>
      </c>
      <c r="C50" s="225"/>
      <c r="D50" s="225"/>
      <c r="E50" s="225"/>
      <c r="F50" s="225"/>
      <c r="G50" s="83" t="s">
        <v>148</v>
      </c>
      <c r="H50" s="84"/>
      <c r="I50" s="85">
        <f>IFERROR(H50/H53,0)</f>
        <v>0</v>
      </c>
      <c r="K50" s="225">
        <f>K45+1</f>
        <v>9</v>
      </c>
      <c r="L50" s="225"/>
      <c r="M50" s="225"/>
      <c r="N50" s="225"/>
      <c r="O50" s="225"/>
      <c r="P50" s="83" t="s">
        <v>148</v>
      </c>
      <c r="Q50" s="84"/>
      <c r="R50" s="85">
        <f>IFERROR(Q50/Q53,0)</f>
        <v>0</v>
      </c>
      <c r="T50" s="225">
        <f>T45+1</f>
        <v>9</v>
      </c>
      <c r="U50" s="225"/>
      <c r="V50" s="225"/>
      <c r="W50" s="225"/>
      <c r="X50" s="225"/>
      <c r="Y50" s="83" t="s">
        <v>148</v>
      </c>
      <c r="Z50" s="84"/>
      <c r="AA50" s="85">
        <f>IFERROR(Z50/Z53,0)</f>
        <v>0</v>
      </c>
      <c r="AB50" s="225">
        <f>AB45+1</f>
        <v>9</v>
      </c>
      <c r="AC50" s="225"/>
      <c r="AD50" s="225"/>
      <c r="AE50" s="225"/>
      <c r="AF50" s="225"/>
      <c r="AG50" s="83" t="s">
        <v>148</v>
      </c>
      <c r="AH50" s="84"/>
      <c r="AI50" s="85">
        <f>IFERROR(AH50/AH53,0)</f>
        <v>0</v>
      </c>
      <c r="AJ50" s="225">
        <f>AJ45+1</f>
        <v>9</v>
      </c>
      <c r="AK50" s="225"/>
      <c r="AL50" s="225"/>
      <c r="AM50" s="225"/>
      <c r="AN50" s="225"/>
      <c r="AO50" s="83" t="s">
        <v>148</v>
      </c>
      <c r="AP50" s="84"/>
      <c r="AQ50" s="85">
        <f>IFERROR(AP50/AP53,0)</f>
        <v>0</v>
      </c>
      <c r="AR50" s="225">
        <f>AR45+1</f>
        <v>9</v>
      </c>
      <c r="AS50" s="225"/>
      <c r="AT50" s="225"/>
      <c r="AU50" s="225"/>
      <c r="AV50" s="225"/>
      <c r="AW50" s="83" t="s">
        <v>148</v>
      </c>
      <c r="AX50" s="84"/>
      <c r="AY50" s="85">
        <f>IFERROR(AX50/AX53,0)</f>
        <v>0</v>
      </c>
      <c r="BA50" s="225">
        <f>BA45+1</f>
        <v>9</v>
      </c>
      <c r="BB50" s="225"/>
      <c r="BC50" s="225"/>
      <c r="BD50" s="225"/>
      <c r="BE50" s="225"/>
      <c r="BF50" s="83" t="s">
        <v>148</v>
      </c>
      <c r="BG50" s="84"/>
      <c r="BH50" s="85">
        <f>IFERROR(BG50/BG53,0)</f>
        <v>0</v>
      </c>
      <c r="BJ50" s="225">
        <f>BJ45+1</f>
        <v>9</v>
      </c>
      <c r="BK50" s="225"/>
      <c r="BL50" s="225"/>
      <c r="BM50" s="225"/>
      <c r="BN50" s="225"/>
      <c r="BO50" s="83" t="s">
        <v>148</v>
      </c>
      <c r="BP50" s="84"/>
      <c r="BQ50" s="85">
        <f>IFERROR(BP50/BP53,0)</f>
        <v>0</v>
      </c>
      <c r="BS50" s="225">
        <f>BS45+1</f>
        <v>9</v>
      </c>
      <c r="BT50" s="225"/>
      <c r="BU50" s="225"/>
      <c r="BV50" s="225"/>
      <c r="BW50" s="225"/>
      <c r="BX50" s="83" t="s">
        <v>148</v>
      </c>
      <c r="BY50" s="84"/>
      <c r="BZ50" s="85">
        <f>IFERROR(BY50/BY53,0)</f>
        <v>0</v>
      </c>
      <c r="CB50" s="225">
        <f>CB45+1</f>
        <v>9</v>
      </c>
      <c r="CC50" s="225"/>
      <c r="CD50" s="225"/>
      <c r="CE50" s="225"/>
      <c r="CF50" s="225"/>
      <c r="CG50" s="83" t="s">
        <v>148</v>
      </c>
      <c r="CH50" s="84"/>
      <c r="CI50" s="85">
        <f>IFERROR(CH50/CH53,0)</f>
        <v>0</v>
      </c>
      <c r="CK50" s="225">
        <f>CK45+1</f>
        <v>9</v>
      </c>
      <c r="CL50" s="225"/>
      <c r="CM50" s="225"/>
      <c r="CN50" s="225"/>
      <c r="CO50" s="225"/>
      <c r="CP50" s="83" t="s">
        <v>148</v>
      </c>
      <c r="CQ50" s="84"/>
      <c r="CR50" s="85">
        <f>IFERROR(CQ50/CQ53,0)</f>
        <v>0</v>
      </c>
      <c r="CT50" s="225">
        <f>CT45+1</f>
        <v>9</v>
      </c>
      <c r="CU50" s="225"/>
      <c r="CV50" s="225"/>
      <c r="CW50" s="225"/>
      <c r="CX50" s="225"/>
      <c r="CY50" s="83" t="s">
        <v>148</v>
      </c>
      <c r="CZ50" s="84"/>
      <c r="DA50" s="85">
        <f>IFERROR(CZ50/CZ53,0)</f>
        <v>0</v>
      </c>
      <c r="DC50" s="225">
        <f>DC45+1</f>
        <v>9</v>
      </c>
      <c r="DD50" s="225"/>
      <c r="DE50" s="225"/>
      <c r="DF50" s="225"/>
      <c r="DG50" s="225"/>
      <c r="DH50" s="83" t="s">
        <v>148</v>
      </c>
      <c r="DI50" s="84"/>
      <c r="DJ50" s="85">
        <f>IFERROR(DI50/DI53,0)</f>
        <v>0</v>
      </c>
      <c r="DL50" s="225">
        <f>DL45+1</f>
        <v>9</v>
      </c>
      <c r="DM50" s="225"/>
      <c r="DN50" s="225"/>
      <c r="DO50" s="225"/>
      <c r="DP50" s="225"/>
      <c r="DQ50" s="83" t="s">
        <v>148</v>
      </c>
      <c r="DR50" s="84"/>
      <c r="DS50" s="85">
        <f>IFERROR(DR50/DR53,0)</f>
        <v>0</v>
      </c>
      <c r="DU50" s="225">
        <f>DU45+1</f>
        <v>9</v>
      </c>
      <c r="DV50" s="225"/>
      <c r="DW50" s="225"/>
      <c r="DX50" s="225"/>
      <c r="DY50" s="225"/>
      <c r="DZ50" s="83" t="s">
        <v>148</v>
      </c>
      <c r="EA50" s="84"/>
      <c r="EB50" s="85">
        <f>IFERROR(EA50/EA53,0)</f>
        <v>0</v>
      </c>
      <c r="ED50" s="225">
        <f>ED45+1</f>
        <v>9</v>
      </c>
      <c r="EE50" s="225"/>
      <c r="EF50" s="225"/>
      <c r="EG50" s="225"/>
      <c r="EH50" s="225"/>
      <c r="EI50" s="83" t="s">
        <v>148</v>
      </c>
      <c r="EJ50" s="84"/>
      <c r="EK50" s="85">
        <f>IFERROR(EJ50/EJ53,0)</f>
        <v>0</v>
      </c>
      <c r="EM50" s="225">
        <f>EM45+1</f>
        <v>9</v>
      </c>
      <c r="EN50" s="225"/>
      <c r="EO50" s="225"/>
      <c r="EP50" s="225"/>
      <c r="EQ50" s="225"/>
      <c r="ER50" s="83" t="s">
        <v>148</v>
      </c>
      <c r="ES50" s="84"/>
      <c r="ET50" s="85">
        <f>IFERROR(ES50/ES53,0)</f>
        <v>0</v>
      </c>
      <c r="EV50" s="225">
        <f>EV45+1</f>
        <v>9</v>
      </c>
      <c r="EW50" s="225"/>
      <c r="EX50" s="225"/>
      <c r="EY50" s="225"/>
      <c r="EZ50" s="225"/>
      <c r="FA50" s="83" t="s">
        <v>148</v>
      </c>
      <c r="FB50" s="84"/>
      <c r="FC50" s="85">
        <f>IFERROR(FB50/FB53,0)</f>
        <v>0</v>
      </c>
      <c r="FE50" s="225">
        <f>FE45+1</f>
        <v>9</v>
      </c>
      <c r="FF50" s="225"/>
      <c r="FG50" s="225"/>
      <c r="FH50" s="225"/>
      <c r="FI50" s="225"/>
      <c r="FJ50" s="83" t="s">
        <v>148</v>
      </c>
      <c r="FK50" s="84"/>
      <c r="FL50" s="85">
        <f>IFERROR(FK50/FK53,0)</f>
        <v>0</v>
      </c>
      <c r="FN50" s="225">
        <f>FN45+1</f>
        <v>9</v>
      </c>
      <c r="FO50" s="225"/>
      <c r="FP50" s="225"/>
      <c r="FQ50" s="225"/>
      <c r="FR50" s="225"/>
      <c r="FS50" s="83" t="s">
        <v>148</v>
      </c>
      <c r="FT50" s="84"/>
      <c r="FU50" s="85">
        <f>IFERROR(FT50/FT53,0)</f>
        <v>0</v>
      </c>
      <c r="FW50" s="225">
        <f>FW45+1</f>
        <v>9</v>
      </c>
      <c r="FX50" s="225"/>
      <c r="FY50" s="225"/>
      <c r="FZ50" s="225"/>
      <c r="GA50" s="225"/>
      <c r="GB50" s="83" t="s">
        <v>148</v>
      </c>
      <c r="GC50" s="84"/>
      <c r="GD50" s="85">
        <f>IFERROR(GC50/GC53,0)</f>
        <v>0</v>
      </c>
      <c r="GF50" s="225">
        <f>GF45+1</f>
        <v>9</v>
      </c>
      <c r="GG50" s="225"/>
      <c r="GH50" s="225"/>
      <c r="GI50" s="225"/>
      <c r="GJ50" s="225"/>
      <c r="GK50" s="83" t="s">
        <v>148</v>
      </c>
      <c r="GL50" s="86"/>
      <c r="GM50" s="85">
        <f>IFERROR(GL50/GL53,0)</f>
        <v>0</v>
      </c>
      <c r="GO50" s="225">
        <f>GO45+1</f>
        <v>9</v>
      </c>
      <c r="GP50" s="225"/>
      <c r="GQ50" s="225"/>
      <c r="GR50" s="225"/>
      <c r="GS50" s="225"/>
      <c r="GT50" s="83" t="s">
        <v>148</v>
      </c>
      <c r="GU50" s="84"/>
      <c r="GV50" s="85">
        <f>IFERROR(GU50/GU53,0)</f>
        <v>0</v>
      </c>
    </row>
    <row r="51" spans="2:204" ht="22.5" customHeight="1">
      <c r="B51" s="225"/>
      <c r="C51" s="225"/>
      <c r="D51" s="225"/>
      <c r="E51" s="225"/>
      <c r="F51" s="225"/>
      <c r="G51" s="83" t="s">
        <v>9</v>
      </c>
      <c r="H51" s="84"/>
      <c r="I51" s="85">
        <f t="shared" ref="I51:I52" si="184">IFERROR(H51/H54,0)</f>
        <v>0</v>
      </c>
      <c r="K51" s="225"/>
      <c r="L51" s="225"/>
      <c r="M51" s="225"/>
      <c r="N51" s="225"/>
      <c r="O51" s="225"/>
      <c r="P51" s="83" t="s">
        <v>9</v>
      </c>
      <c r="Q51" s="84"/>
      <c r="R51" s="85">
        <f t="shared" ref="R51:R52" si="185">IFERROR(Q51/Q54,0)</f>
        <v>0</v>
      </c>
      <c r="T51" s="225"/>
      <c r="U51" s="225"/>
      <c r="V51" s="225"/>
      <c r="W51" s="225"/>
      <c r="X51" s="225"/>
      <c r="Y51" s="83" t="s">
        <v>9</v>
      </c>
      <c r="Z51" s="84"/>
      <c r="AA51" s="85">
        <f t="shared" ref="AA51:AA52" si="186">IFERROR(Z51/Z54,0)</f>
        <v>0</v>
      </c>
      <c r="AB51" s="225"/>
      <c r="AC51" s="225"/>
      <c r="AD51" s="225"/>
      <c r="AE51" s="225"/>
      <c r="AF51" s="225"/>
      <c r="AG51" s="83" t="s">
        <v>9</v>
      </c>
      <c r="AH51" s="84"/>
      <c r="AI51" s="85">
        <f t="shared" ref="AI51:AI52" si="187">IFERROR(AH51/AH54,0)</f>
        <v>0</v>
      </c>
      <c r="AJ51" s="225"/>
      <c r="AK51" s="225"/>
      <c r="AL51" s="225"/>
      <c r="AM51" s="225"/>
      <c r="AN51" s="225"/>
      <c r="AO51" s="83" t="s">
        <v>9</v>
      </c>
      <c r="AP51" s="84"/>
      <c r="AQ51" s="85">
        <f t="shared" ref="AQ51:AQ52" si="188">IFERROR(AP51/AP54,0)</f>
        <v>0</v>
      </c>
      <c r="AR51" s="225"/>
      <c r="AS51" s="225"/>
      <c r="AT51" s="225"/>
      <c r="AU51" s="225"/>
      <c r="AV51" s="225"/>
      <c r="AW51" s="83" t="s">
        <v>9</v>
      </c>
      <c r="AX51" s="84"/>
      <c r="AY51" s="85">
        <f t="shared" ref="AY51:AY52" si="189">IFERROR(AX51/AX54,0)</f>
        <v>0</v>
      </c>
      <c r="BA51" s="225"/>
      <c r="BB51" s="225"/>
      <c r="BC51" s="225"/>
      <c r="BD51" s="225"/>
      <c r="BE51" s="225"/>
      <c r="BF51" s="83" t="s">
        <v>9</v>
      </c>
      <c r="BG51" s="84"/>
      <c r="BH51" s="85">
        <f t="shared" ref="BH51:BH52" si="190">IFERROR(BG51/BG54,0)</f>
        <v>0</v>
      </c>
      <c r="BJ51" s="225"/>
      <c r="BK51" s="225"/>
      <c r="BL51" s="225"/>
      <c r="BM51" s="225"/>
      <c r="BN51" s="225"/>
      <c r="BO51" s="83" t="s">
        <v>9</v>
      </c>
      <c r="BP51" s="84"/>
      <c r="BQ51" s="85">
        <f t="shared" ref="BQ51:BQ52" si="191">IFERROR(BP51/BP54,0)</f>
        <v>0</v>
      </c>
      <c r="BS51" s="225"/>
      <c r="BT51" s="225"/>
      <c r="BU51" s="225"/>
      <c r="BV51" s="225"/>
      <c r="BW51" s="225"/>
      <c r="BX51" s="83" t="s">
        <v>9</v>
      </c>
      <c r="BY51" s="84"/>
      <c r="BZ51" s="85">
        <f t="shared" ref="BZ51:BZ52" si="192">IFERROR(BY51/BY54,0)</f>
        <v>0</v>
      </c>
      <c r="CB51" s="225"/>
      <c r="CC51" s="225"/>
      <c r="CD51" s="225"/>
      <c r="CE51" s="225"/>
      <c r="CF51" s="225"/>
      <c r="CG51" s="83" t="s">
        <v>9</v>
      </c>
      <c r="CH51" s="84"/>
      <c r="CI51" s="85">
        <f t="shared" ref="CI51:CI52" si="193">IFERROR(CH51/CH54,0)</f>
        <v>0</v>
      </c>
      <c r="CK51" s="225"/>
      <c r="CL51" s="225"/>
      <c r="CM51" s="225"/>
      <c r="CN51" s="225"/>
      <c r="CO51" s="225"/>
      <c r="CP51" s="83" t="s">
        <v>9</v>
      </c>
      <c r="CQ51" s="84"/>
      <c r="CR51" s="85">
        <f t="shared" ref="CR51:CR52" si="194">IFERROR(CQ51/CQ54,0)</f>
        <v>0</v>
      </c>
      <c r="CT51" s="225"/>
      <c r="CU51" s="225"/>
      <c r="CV51" s="225"/>
      <c r="CW51" s="225"/>
      <c r="CX51" s="225"/>
      <c r="CY51" s="83" t="s">
        <v>9</v>
      </c>
      <c r="CZ51" s="84"/>
      <c r="DA51" s="85">
        <f t="shared" ref="DA51:DA52" si="195">IFERROR(CZ51/CZ54,0)</f>
        <v>0</v>
      </c>
      <c r="DC51" s="225"/>
      <c r="DD51" s="225"/>
      <c r="DE51" s="225"/>
      <c r="DF51" s="225"/>
      <c r="DG51" s="225"/>
      <c r="DH51" s="83" t="s">
        <v>9</v>
      </c>
      <c r="DI51" s="84"/>
      <c r="DJ51" s="85">
        <f t="shared" ref="DJ51:DJ52" si="196">IFERROR(DI51/DI54,0)</f>
        <v>0</v>
      </c>
      <c r="DL51" s="225"/>
      <c r="DM51" s="225"/>
      <c r="DN51" s="225"/>
      <c r="DO51" s="225"/>
      <c r="DP51" s="225"/>
      <c r="DQ51" s="83" t="s">
        <v>9</v>
      </c>
      <c r="DR51" s="84"/>
      <c r="DS51" s="85">
        <f t="shared" ref="DS51:DS52" si="197">IFERROR(DR51/DR54,0)</f>
        <v>0</v>
      </c>
      <c r="DU51" s="225"/>
      <c r="DV51" s="225"/>
      <c r="DW51" s="225"/>
      <c r="DX51" s="225"/>
      <c r="DY51" s="225"/>
      <c r="DZ51" s="83" t="s">
        <v>9</v>
      </c>
      <c r="EA51" s="84"/>
      <c r="EB51" s="85">
        <f t="shared" ref="EB51:EB52" si="198">IFERROR(EA51/EA54,0)</f>
        <v>0</v>
      </c>
      <c r="ED51" s="225"/>
      <c r="EE51" s="225"/>
      <c r="EF51" s="225"/>
      <c r="EG51" s="225"/>
      <c r="EH51" s="225"/>
      <c r="EI51" s="83" t="s">
        <v>9</v>
      </c>
      <c r="EJ51" s="84"/>
      <c r="EK51" s="85">
        <f t="shared" ref="EK51:EK52" si="199">IFERROR(EJ51/EJ54,0)</f>
        <v>0</v>
      </c>
      <c r="EM51" s="225"/>
      <c r="EN51" s="225"/>
      <c r="EO51" s="225"/>
      <c r="EP51" s="225"/>
      <c r="EQ51" s="225"/>
      <c r="ER51" s="83" t="s">
        <v>9</v>
      </c>
      <c r="ES51" s="84"/>
      <c r="ET51" s="85">
        <f t="shared" ref="ET51:ET52" si="200">IFERROR(ES51/ES54,0)</f>
        <v>0</v>
      </c>
      <c r="EV51" s="225"/>
      <c r="EW51" s="225"/>
      <c r="EX51" s="225"/>
      <c r="EY51" s="225"/>
      <c r="EZ51" s="225"/>
      <c r="FA51" s="83" t="s">
        <v>9</v>
      </c>
      <c r="FB51" s="84"/>
      <c r="FC51" s="85">
        <f t="shared" ref="FC51:FC52" si="201">IFERROR(FB51/FB54,0)</f>
        <v>0</v>
      </c>
      <c r="FE51" s="225"/>
      <c r="FF51" s="225"/>
      <c r="FG51" s="225"/>
      <c r="FH51" s="225"/>
      <c r="FI51" s="225"/>
      <c r="FJ51" s="83" t="s">
        <v>9</v>
      </c>
      <c r="FK51" s="84"/>
      <c r="FL51" s="85">
        <f t="shared" ref="FL51:FL52" si="202">IFERROR(FK51/FK54,0)</f>
        <v>0</v>
      </c>
      <c r="FN51" s="225"/>
      <c r="FO51" s="225"/>
      <c r="FP51" s="225"/>
      <c r="FQ51" s="225"/>
      <c r="FR51" s="225"/>
      <c r="FS51" s="83" t="s">
        <v>9</v>
      </c>
      <c r="FT51" s="84"/>
      <c r="FU51" s="85">
        <f t="shared" ref="FU51:FU52" si="203">IFERROR(FT51/FT54,0)</f>
        <v>0</v>
      </c>
      <c r="FW51" s="225"/>
      <c r="FX51" s="225"/>
      <c r="FY51" s="225"/>
      <c r="FZ51" s="225"/>
      <c r="GA51" s="225"/>
      <c r="GB51" s="83" t="s">
        <v>9</v>
      </c>
      <c r="GC51" s="84"/>
      <c r="GD51" s="85">
        <f t="shared" ref="GD51:GD52" si="204">IFERROR(GC51/GC54,0)</f>
        <v>0</v>
      </c>
      <c r="GF51" s="225"/>
      <c r="GG51" s="225"/>
      <c r="GH51" s="225"/>
      <c r="GI51" s="225"/>
      <c r="GJ51" s="225"/>
      <c r="GK51" s="83" t="s">
        <v>9</v>
      </c>
      <c r="GL51" s="86"/>
      <c r="GM51" s="85">
        <f t="shared" ref="GM51:GM52" si="205">IFERROR(GL51/GL54,0)</f>
        <v>0</v>
      </c>
      <c r="GO51" s="225"/>
      <c r="GP51" s="225"/>
      <c r="GQ51" s="225"/>
      <c r="GR51" s="225"/>
      <c r="GS51" s="225"/>
      <c r="GT51" s="83" t="s">
        <v>9</v>
      </c>
      <c r="GU51" s="84"/>
      <c r="GV51" s="85">
        <f t="shared" ref="GV51:GV52" si="206">IFERROR(GU51/GU54,0)</f>
        <v>0</v>
      </c>
    </row>
    <row r="52" spans="2:204" ht="22.5" customHeight="1">
      <c r="B52" s="225"/>
      <c r="C52" s="225"/>
      <c r="D52" s="225"/>
      <c r="E52" s="225"/>
      <c r="F52" s="225"/>
      <c r="G52" s="83" t="s">
        <v>8</v>
      </c>
      <c r="H52" s="84"/>
      <c r="I52" s="85">
        <f t="shared" si="184"/>
        <v>0</v>
      </c>
      <c r="K52" s="225"/>
      <c r="L52" s="225"/>
      <c r="M52" s="225"/>
      <c r="N52" s="225"/>
      <c r="O52" s="225"/>
      <c r="P52" s="83" t="s">
        <v>8</v>
      </c>
      <c r="Q52" s="84"/>
      <c r="R52" s="85">
        <f t="shared" si="185"/>
        <v>0</v>
      </c>
      <c r="T52" s="225"/>
      <c r="U52" s="225"/>
      <c r="V52" s="225"/>
      <c r="W52" s="225"/>
      <c r="X52" s="225"/>
      <c r="Y52" s="83" t="s">
        <v>8</v>
      </c>
      <c r="Z52" s="84"/>
      <c r="AA52" s="85">
        <f t="shared" si="186"/>
        <v>0</v>
      </c>
      <c r="AB52" s="225"/>
      <c r="AC52" s="225"/>
      <c r="AD52" s="225"/>
      <c r="AE52" s="225"/>
      <c r="AF52" s="225"/>
      <c r="AG52" s="83" t="s">
        <v>8</v>
      </c>
      <c r="AH52" s="84"/>
      <c r="AI52" s="85">
        <f t="shared" si="187"/>
        <v>0</v>
      </c>
      <c r="AJ52" s="225"/>
      <c r="AK52" s="225"/>
      <c r="AL52" s="225"/>
      <c r="AM52" s="225"/>
      <c r="AN52" s="225"/>
      <c r="AO52" s="83" t="s">
        <v>8</v>
      </c>
      <c r="AP52" s="84"/>
      <c r="AQ52" s="85">
        <f t="shared" si="188"/>
        <v>0</v>
      </c>
      <c r="AR52" s="225"/>
      <c r="AS52" s="225"/>
      <c r="AT52" s="225"/>
      <c r="AU52" s="225"/>
      <c r="AV52" s="225"/>
      <c r="AW52" s="83" t="s">
        <v>8</v>
      </c>
      <c r="AX52" s="84"/>
      <c r="AY52" s="85">
        <f t="shared" si="189"/>
        <v>0</v>
      </c>
      <c r="BA52" s="225"/>
      <c r="BB52" s="225"/>
      <c r="BC52" s="225"/>
      <c r="BD52" s="225"/>
      <c r="BE52" s="225"/>
      <c r="BF52" s="83" t="s">
        <v>8</v>
      </c>
      <c r="BG52" s="84"/>
      <c r="BH52" s="85">
        <f t="shared" si="190"/>
        <v>0</v>
      </c>
      <c r="BJ52" s="225"/>
      <c r="BK52" s="225"/>
      <c r="BL52" s="225"/>
      <c r="BM52" s="225"/>
      <c r="BN52" s="225"/>
      <c r="BO52" s="83" t="s">
        <v>8</v>
      </c>
      <c r="BP52" s="84"/>
      <c r="BQ52" s="85">
        <f t="shared" si="191"/>
        <v>0</v>
      </c>
      <c r="BS52" s="225"/>
      <c r="BT52" s="225"/>
      <c r="BU52" s="225"/>
      <c r="BV52" s="225"/>
      <c r="BW52" s="225"/>
      <c r="BX52" s="83" t="s">
        <v>8</v>
      </c>
      <c r="BY52" s="84"/>
      <c r="BZ52" s="85">
        <f t="shared" si="192"/>
        <v>0</v>
      </c>
      <c r="CB52" s="225"/>
      <c r="CC52" s="225"/>
      <c r="CD52" s="225"/>
      <c r="CE52" s="225"/>
      <c r="CF52" s="225"/>
      <c r="CG52" s="83" t="s">
        <v>8</v>
      </c>
      <c r="CH52" s="84"/>
      <c r="CI52" s="85">
        <f t="shared" si="193"/>
        <v>0</v>
      </c>
      <c r="CK52" s="225"/>
      <c r="CL52" s="225"/>
      <c r="CM52" s="225"/>
      <c r="CN52" s="225"/>
      <c r="CO52" s="225"/>
      <c r="CP52" s="83" t="s">
        <v>8</v>
      </c>
      <c r="CQ52" s="84"/>
      <c r="CR52" s="85">
        <f t="shared" si="194"/>
        <v>0</v>
      </c>
      <c r="CT52" s="225"/>
      <c r="CU52" s="225"/>
      <c r="CV52" s="225"/>
      <c r="CW52" s="225"/>
      <c r="CX52" s="225"/>
      <c r="CY52" s="83" t="s">
        <v>8</v>
      </c>
      <c r="CZ52" s="84"/>
      <c r="DA52" s="85">
        <f t="shared" si="195"/>
        <v>0</v>
      </c>
      <c r="DC52" s="225"/>
      <c r="DD52" s="225"/>
      <c r="DE52" s="225"/>
      <c r="DF52" s="225"/>
      <c r="DG52" s="225"/>
      <c r="DH52" s="83" t="s">
        <v>8</v>
      </c>
      <c r="DI52" s="84"/>
      <c r="DJ52" s="85">
        <f t="shared" si="196"/>
        <v>0</v>
      </c>
      <c r="DL52" s="225"/>
      <c r="DM52" s="225"/>
      <c r="DN52" s="225"/>
      <c r="DO52" s="225"/>
      <c r="DP52" s="225"/>
      <c r="DQ52" s="83" t="s">
        <v>8</v>
      </c>
      <c r="DR52" s="84"/>
      <c r="DS52" s="85">
        <f t="shared" si="197"/>
        <v>0</v>
      </c>
      <c r="DU52" s="225"/>
      <c r="DV52" s="225"/>
      <c r="DW52" s="225"/>
      <c r="DX52" s="225"/>
      <c r="DY52" s="225"/>
      <c r="DZ52" s="83" t="s">
        <v>8</v>
      </c>
      <c r="EA52" s="84"/>
      <c r="EB52" s="85">
        <f t="shared" si="198"/>
        <v>0</v>
      </c>
      <c r="ED52" s="225"/>
      <c r="EE52" s="225"/>
      <c r="EF52" s="225"/>
      <c r="EG52" s="225"/>
      <c r="EH52" s="225"/>
      <c r="EI52" s="83" t="s">
        <v>8</v>
      </c>
      <c r="EJ52" s="84"/>
      <c r="EK52" s="85">
        <f t="shared" si="199"/>
        <v>0</v>
      </c>
      <c r="EM52" s="225"/>
      <c r="EN52" s="225"/>
      <c r="EO52" s="225"/>
      <c r="EP52" s="225"/>
      <c r="EQ52" s="225"/>
      <c r="ER52" s="83" t="s">
        <v>8</v>
      </c>
      <c r="ES52" s="84"/>
      <c r="ET52" s="85">
        <f t="shared" si="200"/>
        <v>0</v>
      </c>
      <c r="EV52" s="225"/>
      <c r="EW52" s="225"/>
      <c r="EX52" s="225"/>
      <c r="EY52" s="225"/>
      <c r="EZ52" s="225"/>
      <c r="FA52" s="83" t="s">
        <v>8</v>
      </c>
      <c r="FB52" s="84"/>
      <c r="FC52" s="85">
        <f t="shared" si="201"/>
        <v>0</v>
      </c>
      <c r="FE52" s="225"/>
      <c r="FF52" s="225"/>
      <c r="FG52" s="225"/>
      <c r="FH52" s="225"/>
      <c r="FI52" s="225"/>
      <c r="FJ52" s="83" t="s">
        <v>8</v>
      </c>
      <c r="FK52" s="84"/>
      <c r="FL52" s="85">
        <f t="shared" si="202"/>
        <v>0</v>
      </c>
      <c r="FN52" s="225"/>
      <c r="FO52" s="225"/>
      <c r="FP52" s="225"/>
      <c r="FQ52" s="225"/>
      <c r="FR52" s="225"/>
      <c r="FS52" s="83" t="s">
        <v>8</v>
      </c>
      <c r="FT52" s="84"/>
      <c r="FU52" s="85">
        <f t="shared" si="203"/>
        <v>0</v>
      </c>
      <c r="FW52" s="225"/>
      <c r="FX52" s="225"/>
      <c r="FY52" s="225"/>
      <c r="FZ52" s="225"/>
      <c r="GA52" s="225"/>
      <c r="GB52" s="83" t="s">
        <v>8</v>
      </c>
      <c r="GC52" s="84"/>
      <c r="GD52" s="85">
        <f t="shared" si="204"/>
        <v>0</v>
      </c>
      <c r="GF52" s="225"/>
      <c r="GG52" s="225"/>
      <c r="GH52" s="225"/>
      <c r="GI52" s="225"/>
      <c r="GJ52" s="225"/>
      <c r="GK52" s="83" t="s">
        <v>8</v>
      </c>
      <c r="GL52" s="86"/>
      <c r="GM52" s="85">
        <f t="shared" si="205"/>
        <v>0</v>
      </c>
      <c r="GO52" s="225"/>
      <c r="GP52" s="225"/>
      <c r="GQ52" s="225"/>
      <c r="GR52" s="225"/>
      <c r="GS52" s="225"/>
      <c r="GT52" s="83" t="s">
        <v>8</v>
      </c>
      <c r="GU52" s="84"/>
      <c r="GV52" s="85">
        <f t="shared" si="206"/>
        <v>0</v>
      </c>
    </row>
    <row r="53" spans="2:204" ht="22.5" customHeight="1">
      <c r="B53" s="225"/>
      <c r="C53" s="225"/>
      <c r="D53" s="225"/>
      <c r="E53" s="225"/>
      <c r="F53" s="225"/>
      <c r="G53" s="83" t="s">
        <v>11</v>
      </c>
      <c r="H53" s="84">
        <f>D50</f>
        <v>0</v>
      </c>
      <c r="I53" s="83"/>
      <c r="K53" s="225"/>
      <c r="L53" s="225"/>
      <c r="M53" s="225"/>
      <c r="N53" s="225"/>
      <c r="O53" s="225"/>
      <c r="P53" s="83" t="s">
        <v>11</v>
      </c>
      <c r="Q53" s="84">
        <f>M50</f>
        <v>0</v>
      </c>
      <c r="R53" s="83"/>
      <c r="T53" s="225"/>
      <c r="U53" s="225"/>
      <c r="V53" s="225"/>
      <c r="W53" s="225"/>
      <c r="X53" s="225"/>
      <c r="Y53" s="83" t="s">
        <v>11</v>
      </c>
      <c r="Z53" s="84">
        <f>V50</f>
        <v>0</v>
      </c>
      <c r="AA53" s="83"/>
      <c r="AB53" s="225"/>
      <c r="AC53" s="225"/>
      <c r="AD53" s="225"/>
      <c r="AE53" s="225"/>
      <c r="AF53" s="225"/>
      <c r="AG53" s="83" t="s">
        <v>11</v>
      </c>
      <c r="AH53" s="84">
        <f>AD50</f>
        <v>0</v>
      </c>
      <c r="AI53" s="83"/>
      <c r="AJ53" s="225"/>
      <c r="AK53" s="225"/>
      <c r="AL53" s="225"/>
      <c r="AM53" s="225"/>
      <c r="AN53" s="225"/>
      <c r="AO53" s="83" t="s">
        <v>11</v>
      </c>
      <c r="AP53" s="84">
        <f>AL50</f>
        <v>0</v>
      </c>
      <c r="AQ53" s="83"/>
      <c r="AR53" s="225"/>
      <c r="AS53" s="225"/>
      <c r="AT53" s="225"/>
      <c r="AU53" s="225"/>
      <c r="AV53" s="225"/>
      <c r="AW53" s="83" t="s">
        <v>11</v>
      </c>
      <c r="AX53" s="84">
        <f>AT50</f>
        <v>0</v>
      </c>
      <c r="AY53" s="83"/>
      <c r="BA53" s="225"/>
      <c r="BB53" s="225"/>
      <c r="BC53" s="225"/>
      <c r="BD53" s="225"/>
      <c r="BE53" s="225"/>
      <c r="BF53" s="83" t="s">
        <v>11</v>
      </c>
      <c r="BG53" s="84">
        <f>BC50</f>
        <v>0</v>
      </c>
      <c r="BH53" s="83"/>
      <c r="BJ53" s="225"/>
      <c r="BK53" s="225"/>
      <c r="BL53" s="225"/>
      <c r="BM53" s="225"/>
      <c r="BN53" s="225"/>
      <c r="BO53" s="83" t="s">
        <v>11</v>
      </c>
      <c r="BP53" s="84">
        <f>BL50</f>
        <v>0</v>
      </c>
      <c r="BQ53" s="83"/>
      <c r="BS53" s="225"/>
      <c r="BT53" s="225"/>
      <c r="BU53" s="225"/>
      <c r="BV53" s="225"/>
      <c r="BW53" s="225"/>
      <c r="BX53" s="83" t="s">
        <v>11</v>
      </c>
      <c r="BY53" s="84">
        <f>BU50</f>
        <v>0</v>
      </c>
      <c r="BZ53" s="83"/>
      <c r="CB53" s="225"/>
      <c r="CC53" s="225"/>
      <c r="CD53" s="225"/>
      <c r="CE53" s="225"/>
      <c r="CF53" s="225"/>
      <c r="CG53" s="83" t="s">
        <v>11</v>
      </c>
      <c r="CH53" s="84">
        <f>CD50</f>
        <v>0</v>
      </c>
      <c r="CI53" s="83"/>
      <c r="CK53" s="225"/>
      <c r="CL53" s="225"/>
      <c r="CM53" s="225"/>
      <c r="CN53" s="225"/>
      <c r="CO53" s="225"/>
      <c r="CP53" s="83" t="s">
        <v>11</v>
      </c>
      <c r="CQ53" s="84">
        <f>CM50</f>
        <v>0</v>
      </c>
      <c r="CR53" s="83"/>
      <c r="CT53" s="225"/>
      <c r="CU53" s="225"/>
      <c r="CV53" s="225"/>
      <c r="CW53" s="225"/>
      <c r="CX53" s="225"/>
      <c r="CY53" s="83" t="s">
        <v>11</v>
      </c>
      <c r="CZ53" s="84">
        <f>CV50</f>
        <v>0</v>
      </c>
      <c r="DA53" s="83"/>
      <c r="DC53" s="225"/>
      <c r="DD53" s="225"/>
      <c r="DE53" s="225"/>
      <c r="DF53" s="225"/>
      <c r="DG53" s="225"/>
      <c r="DH53" s="83" t="s">
        <v>11</v>
      </c>
      <c r="DI53" s="84">
        <f>DE50</f>
        <v>0</v>
      </c>
      <c r="DJ53" s="83"/>
      <c r="DL53" s="225"/>
      <c r="DM53" s="225"/>
      <c r="DN53" s="225"/>
      <c r="DO53" s="225"/>
      <c r="DP53" s="225"/>
      <c r="DQ53" s="83" t="s">
        <v>11</v>
      </c>
      <c r="DR53" s="84">
        <f>DN50</f>
        <v>0</v>
      </c>
      <c r="DS53" s="83"/>
      <c r="DU53" s="225"/>
      <c r="DV53" s="225"/>
      <c r="DW53" s="225"/>
      <c r="DX53" s="225"/>
      <c r="DY53" s="225"/>
      <c r="DZ53" s="83" t="s">
        <v>11</v>
      </c>
      <c r="EA53" s="84">
        <f>DW50</f>
        <v>0</v>
      </c>
      <c r="EB53" s="83"/>
      <c r="ED53" s="225"/>
      <c r="EE53" s="225"/>
      <c r="EF53" s="225"/>
      <c r="EG53" s="225"/>
      <c r="EH53" s="225"/>
      <c r="EI53" s="83" t="s">
        <v>11</v>
      </c>
      <c r="EJ53" s="84">
        <f>EF50</f>
        <v>0</v>
      </c>
      <c r="EK53" s="83"/>
      <c r="EM53" s="225"/>
      <c r="EN53" s="225"/>
      <c r="EO53" s="225"/>
      <c r="EP53" s="225"/>
      <c r="EQ53" s="225"/>
      <c r="ER53" s="83" t="s">
        <v>11</v>
      </c>
      <c r="ES53" s="84">
        <f>EO50</f>
        <v>0</v>
      </c>
      <c r="ET53" s="83"/>
      <c r="EV53" s="225"/>
      <c r="EW53" s="225"/>
      <c r="EX53" s="225"/>
      <c r="EY53" s="225"/>
      <c r="EZ53" s="225"/>
      <c r="FA53" s="83" t="s">
        <v>11</v>
      </c>
      <c r="FB53" s="84">
        <f>EX50</f>
        <v>0</v>
      </c>
      <c r="FC53" s="83"/>
      <c r="FE53" s="225"/>
      <c r="FF53" s="225"/>
      <c r="FG53" s="225"/>
      <c r="FH53" s="225"/>
      <c r="FI53" s="225"/>
      <c r="FJ53" s="83" t="s">
        <v>11</v>
      </c>
      <c r="FK53" s="84">
        <f>FG50</f>
        <v>0</v>
      </c>
      <c r="FL53" s="83"/>
      <c r="FN53" s="225"/>
      <c r="FO53" s="225"/>
      <c r="FP53" s="225"/>
      <c r="FQ53" s="225"/>
      <c r="FR53" s="225"/>
      <c r="FS53" s="83" t="s">
        <v>11</v>
      </c>
      <c r="FT53" s="84">
        <f>FP50</f>
        <v>0</v>
      </c>
      <c r="FU53" s="83"/>
      <c r="FW53" s="225"/>
      <c r="FX53" s="225"/>
      <c r="FY53" s="225"/>
      <c r="FZ53" s="225"/>
      <c r="GA53" s="225"/>
      <c r="GB53" s="83" t="s">
        <v>11</v>
      </c>
      <c r="GC53" s="84">
        <f>FY50</f>
        <v>0</v>
      </c>
      <c r="GD53" s="83"/>
      <c r="GF53" s="225"/>
      <c r="GG53" s="225"/>
      <c r="GH53" s="225"/>
      <c r="GI53" s="225"/>
      <c r="GJ53" s="225"/>
      <c r="GK53" s="83" t="s">
        <v>11</v>
      </c>
      <c r="GL53" s="86">
        <f>GH50</f>
        <v>0</v>
      </c>
      <c r="GM53" s="83"/>
      <c r="GO53" s="225"/>
      <c r="GP53" s="225"/>
      <c r="GQ53" s="225"/>
      <c r="GR53" s="225"/>
      <c r="GS53" s="225"/>
      <c r="GT53" s="83" t="s">
        <v>11</v>
      </c>
      <c r="GU53" s="84">
        <f>GQ50</f>
        <v>0</v>
      </c>
      <c r="GV53" s="83"/>
    </row>
    <row r="54" spans="2:204" ht="22.5" customHeight="1">
      <c r="H54" s="87"/>
      <c r="Q54" s="87"/>
      <c r="Z54" s="87"/>
      <c r="AH54" s="87"/>
      <c r="AP54" s="87"/>
      <c r="AX54" s="87"/>
      <c r="BG54" s="87"/>
      <c r="BP54" s="87"/>
      <c r="BY54" s="87"/>
      <c r="CH54" s="87"/>
      <c r="CQ54" s="87"/>
      <c r="CZ54" s="87"/>
      <c r="DI54" s="87"/>
      <c r="DR54" s="87"/>
      <c r="EA54" s="87"/>
      <c r="EJ54" s="87"/>
      <c r="ES54" s="87"/>
      <c r="FB54" s="87"/>
      <c r="FK54" s="87"/>
      <c r="FT54" s="87"/>
      <c r="GC54" s="87"/>
      <c r="GU54" s="87"/>
    </row>
    <row r="55" spans="2:204" ht="22.5" customHeight="1">
      <c r="B55" s="225">
        <f>B50+1</f>
        <v>10</v>
      </c>
      <c r="C55" s="225"/>
      <c r="D55" s="225"/>
      <c r="E55" s="225"/>
      <c r="F55" s="225"/>
      <c r="G55" s="83" t="s">
        <v>148</v>
      </c>
      <c r="H55" s="84"/>
      <c r="I55" s="85">
        <f>IFERROR(H55/H58,0)</f>
        <v>0</v>
      </c>
      <c r="K55" s="225">
        <f>K50+1</f>
        <v>10</v>
      </c>
      <c r="L55" s="225"/>
      <c r="M55" s="225"/>
      <c r="N55" s="225"/>
      <c r="O55" s="225"/>
      <c r="P55" s="83" t="s">
        <v>148</v>
      </c>
      <c r="Q55" s="84"/>
      <c r="R55" s="85">
        <f>IFERROR(Q55/Q58,0)</f>
        <v>0</v>
      </c>
      <c r="T55" s="225">
        <f>T50+1</f>
        <v>10</v>
      </c>
      <c r="U55" s="225"/>
      <c r="V55" s="225"/>
      <c r="W55" s="225"/>
      <c r="X55" s="225"/>
      <c r="Y55" s="83" t="s">
        <v>148</v>
      </c>
      <c r="Z55" s="84"/>
      <c r="AA55" s="85">
        <f>IFERROR(Z55/Z58,0)</f>
        <v>0</v>
      </c>
      <c r="AB55" s="225">
        <f>AB50+1</f>
        <v>10</v>
      </c>
      <c r="AC55" s="225"/>
      <c r="AD55" s="225"/>
      <c r="AE55" s="225"/>
      <c r="AF55" s="225"/>
      <c r="AG55" s="83" t="s">
        <v>148</v>
      </c>
      <c r="AH55" s="84"/>
      <c r="AI55" s="85">
        <f>IFERROR(AH55/AH58,0)</f>
        <v>0</v>
      </c>
      <c r="AJ55" s="225">
        <f>AJ50+1</f>
        <v>10</v>
      </c>
      <c r="AK55" s="225"/>
      <c r="AL55" s="225"/>
      <c r="AM55" s="225"/>
      <c r="AN55" s="225"/>
      <c r="AO55" s="83" t="s">
        <v>148</v>
      </c>
      <c r="AP55" s="84"/>
      <c r="AQ55" s="85">
        <f>IFERROR(AP55/AP58,0)</f>
        <v>0</v>
      </c>
      <c r="AR55" s="225">
        <f>AR50+1</f>
        <v>10</v>
      </c>
      <c r="AS55" s="225"/>
      <c r="AT55" s="225"/>
      <c r="AU55" s="225"/>
      <c r="AV55" s="225"/>
      <c r="AW55" s="83" t="s">
        <v>148</v>
      </c>
      <c r="AX55" s="84"/>
      <c r="AY55" s="85">
        <f>IFERROR(AX55/AX58,0)</f>
        <v>0</v>
      </c>
      <c r="BA55" s="225">
        <f>BA50+1</f>
        <v>10</v>
      </c>
      <c r="BB55" s="225"/>
      <c r="BC55" s="225"/>
      <c r="BD55" s="225"/>
      <c r="BE55" s="225"/>
      <c r="BF55" s="83" t="s">
        <v>148</v>
      </c>
      <c r="BG55" s="84"/>
      <c r="BH55" s="85">
        <f>IFERROR(BG55/BG58,0)</f>
        <v>0</v>
      </c>
      <c r="BJ55" s="225">
        <f>BJ50+1</f>
        <v>10</v>
      </c>
      <c r="BK55" s="225"/>
      <c r="BL55" s="225"/>
      <c r="BM55" s="225"/>
      <c r="BN55" s="225"/>
      <c r="BO55" s="83" t="s">
        <v>148</v>
      </c>
      <c r="BP55" s="84"/>
      <c r="BQ55" s="85">
        <f>IFERROR(BP55/BP58,0)</f>
        <v>0</v>
      </c>
      <c r="BS55" s="225">
        <f>BS50+1</f>
        <v>10</v>
      </c>
      <c r="BT55" s="225"/>
      <c r="BU55" s="225"/>
      <c r="BV55" s="225"/>
      <c r="BW55" s="225"/>
      <c r="BX55" s="83" t="s">
        <v>148</v>
      </c>
      <c r="BY55" s="84"/>
      <c r="BZ55" s="85">
        <f>IFERROR(BY55/BY58,0)</f>
        <v>0</v>
      </c>
      <c r="CB55" s="225">
        <f>CB50+1</f>
        <v>10</v>
      </c>
      <c r="CC55" s="225"/>
      <c r="CD55" s="225"/>
      <c r="CE55" s="225"/>
      <c r="CF55" s="225"/>
      <c r="CG55" s="83" t="s">
        <v>148</v>
      </c>
      <c r="CH55" s="84"/>
      <c r="CI55" s="85">
        <f>IFERROR(CH55/CH58,0)</f>
        <v>0</v>
      </c>
      <c r="CK55" s="225">
        <f>CK50+1</f>
        <v>10</v>
      </c>
      <c r="CL55" s="225"/>
      <c r="CM55" s="225"/>
      <c r="CN55" s="225"/>
      <c r="CO55" s="225"/>
      <c r="CP55" s="83" t="s">
        <v>148</v>
      </c>
      <c r="CQ55" s="84"/>
      <c r="CR55" s="85">
        <f>IFERROR(CQ55/CQ58,0)</f>
        <v>0</v>
      </c>
      <c r="CT55" s="225">
        <f>CT50+1</f>
        <v>10</v>
      </c>
      <c r="CU55" s="225"/>
      <c r="CV55" s="225"/>
      <c r="CW55" s="225"/>
      <c r="CX55" s="225"/>
      <c r="CY55" s="83" t="s">
        <v>148</v>
      </c>
      <c r="CZ55" s="84"/>
      <c r="DA55" s="85">
        <f>IFERROR(CZ55/CZ58,0)</f>
        <v>0</v>
      </c>
      <c r="DC55" s="225">
        <f>DC50+1</f>
        <v>10</v>
      </c>
      <c r="DD55" s="225"/>
      <c r="DE55" s="225"/>
      <c r="DF55" s="225"/>
      <c r="DG55" s="225"/>
      <c r="DH55" s="83" t="s">
        <v>148</v>
      </c>
      <c r="DI55" s="84"/>
      <c r="DJ55" s="85">
        <f>IFERROR(DI55/DI58,0)</f>
        <v>0</v>
      </c>
      <c r="DL55" s="225">
        <f>DL50+1</f>
        <v>10</v>
      </c>
      <c r="DM55" s="225"/>
      <c r="DN55" s="225"/>
      <c r="DO55" s="225"/>
      <c r="DP55" s="225"/>
      <c r="DQ55" s="83" t="s">
        <v>148</v>
      </c>
      <c r="DR55" s="84"/>
      <c r="DS55" s="85">
        <f>IFERROR(DR55/DR58,0)</f>
        <v>0</v>
      </c>
      <c r="DU55" s="225">
        <f>DU50+1</f>
        <v>10</v>
      </c>
      <c r="DV55" s="225"/>
      <c r="DW55" s="225"/>
      <c r="DX55" s="225"/>
      <c r="DY55" s="225"/>
      <c r="DZ55" s="83" t="s">
        <v>148</v>
      </c>
      <c r="EA55" s="84"/>
      <c r="EB55" s="85">
        <f>IFERROR(EA55/EA58,0)</f>
        <v>0</v>
      </c>
      <c r="ED55" s="225">
        <f>ED50+1</f>
        <v>10</v>
      </c>
      <c r="EE55" s="225"/>
      <c r="EF55" s="225"/>
      <c r="EG55" s="225"/>
      <c r="EH55" s="225"/>
      <c r="EI55" s="83" t="s">
        <v>148</v>
      </c>
      <c r="EJ55" s="84"/>
      <c r="EK55" s="85">
        <f>IFERROR(EJ55/EJ58,0)</f>
        <v>0</v>
      </c>
      <c r="EM55" s="225">
        <f>EM50+1</f>
        <v>10</v>
      </c>
      <c r="EN55" s="225"/>
      <c r="EO55" s="225"/>
      <c r="EP55" s="225"/>
      <c r="EQ55" s="225"/>
      <c r="ER55" s="83" t="s">
        <v>148</v>
      </c>
      <c r="ES55" s="84"/>
      <c r="ET55" s="85">
        <f>IFERROR(ES55/ES58,0)</f>
        <v>0</v>
      </c>
      <c r="EV55" s="225">
        <f>EV50+1</f>
        <v>10</v>
      </c>
      <c r="EW55" s="225"/>
      <c r="EX55" s="225"/>
      <c r="EY55" s="225"/>
      <c r="EZ55" s="225"/>
      <c r="FA55" s="83" t="s">
        <v>148</v>
      </c>
      <c r="FB55" s="84"/>
      <c r="FC55" s="85">
        <f>IFERROR(FB55/FB58,0)</f>
        <v>0</v>
      </c>
      <c r="FE55" s="225">
        <f>FE50+1</f>
        <v>10</v>
      </c>
      <c r="FF55" s="225"/>
      <c r="FG55" s="225"/>
      <c r="FH55" s="225"/>
      <c r="FI55" s="225"/>
      <c r="FJ55" s="83" t="s">
        <v>148</v>
      </c>
      <c r="FK55" s="84"/>
      <c r="FL55" s="85">
        <f>IFERROR(FK55/FK58,0)</f>
        <v>0</v>
      </c>
      <c r="FN55" s="225">
        <f>FN50+1</f>
        <v>10</v>
      </c>
      <c r="FO55" s="225"/>
      <c r="FP55" s="225"/>
      <c r="FQ55" s="225"/>
      <c r="FR55" s="225"/>
      <c r="FS55" s="83" t="s">
        <v>148</v>
      </c>
      <c r="FT55" s="84"/>
      <c r="FU55" s="85">
        <f>IFERROR(FT55/FT58,0)</f>
        <v>0</v>
      </c>
      <c r="FW55" s="225">
        <f>FW50+1</f>
        <v>10</v>
      </c>
      <c r="FX55" s="225"/>
      <c r="FY55" s="225"/>
      <c r="FZ55" s="225"/>
      <c r="GA55" s="225"/>
      <c r="GB55" s="83" t="s">
        <v>148</v>
      </c>
      <c r="GC55" s="84"/>
      <c r="GD55" s="85">
        <f>IFERROR(GC55/GC58,0)</f>
        <v>0</v>
      </c>
      <c r="GF55" s="225">
        <f>GF50+1</f>
        <v>10</v>
      </c>
      <c r="GG55" s="225"/>
      <c r="GH55" s="225"/>
      <c r="GI55" s="225"/>
      <c r="GJ55" s="225"/>
      <c r="GK55" s="83" t="s">
        <v>148</v>
      </c>
      <c r="GL55" s="86"/>
      <c r="GM55" s="85">
        <f>IFERROR(GL55/GL58,0)</f>
        <v>0</v>
      </c>
      <c r="GO55" s="225">
        <f>GO50+1</f>
        <v>10</v>
      </c>
      <c r="GP55" s="225"/>
      <c r="GQ55" s="225"/>
      <c r="GR55" s="225"/>
      <c r="GS55" s="225"/>
      <c r="GT55" s="83" t="s">
        <v>148</v>
      </c>
      <c r="GU55" s="84"/>
      <c r="GV55" s="85">
        <f>IFERROR(GU55/GU58,0)</f>
        <v>0</v>
      </c>
    </row>
    <row r="56" spans="2:204" ht="22.5" customHeight="1">
      <c r="B56" s="225"/>
      <c r="C56" s="225"/>
      <c r="D56" s="225"/>
      <c r="E56" s="225"/>
      <c r="F56" s="225"/>
      <c r="G56" s="83" t="s">
        <v>9</v>
      </c>
      <c r="H56" s="84"/>
      <c r="I56" s="85">
        <f>IFERROR(H56/#REF!,0)</f>
        <v>0</v>
      </c>
      <c r="K56" s="225"/>
      <c r="L56" s="225"/>
      <c r="M56" s="225"/>
      <c r="N56" s="225"/>
      <c r="O56" s="225"/>
      <c r="P56" s="83" t="s">
        <v>9</v>
      </c>
      <c r="Q56" s="84"/>
      <c r="R56" s="85">
        <f>IFERROR(Q56/#REF!,0)</f>
        <v>0</v>
      </c>
      <c r="T56" s="225"/>
      <c r="U56" s="225"/>
      <c r="V56" s="225"/>
      <c r="W56" s="225"/>
      <c r="X56" s="225"/>
      <c r="Y56" s="83" t="s">
        <v>9</v>
      </c>
      <c r="Z56" s="84"/>
      <c r="AA56" s="85">
        <f>IFERROR(Z56/#REF!,0)</f>
        <v>0</v>
      </c>
      <c r="AB56" s="225"/>
      <c r="AC56" s="225"/>
      <c r="AD56" s="225"/>
      <c r="AE56" s="225"/>
      <c r="AF56" s="225"/>
      <c r="AG56" s="83" t="s">
        <v>9</v>
      </c>
      <c r="AH56" s="84"/>
      <c r="AI56" s="85">
        <f>IFERROR(AH56/#REF!,0)</f>
        <v>0</v>
      </c>
      <c r="AJ56" s="225"/>
      <c r="AK56" s="225"/>
      <c r="AL56" s="225"/>
      <c r="AM56" s="225"/>
      <c r="AN56" s="225"/>
      <c r="AO56" s="83" t="s">
        <v>9</v>
      </c>
      <c r="AP56" s="84"/>
      <c r="AQ56" s="85">
        <f>IFERROR(AP56/#REF!,0)</f>
        <v>0</v>
      </c>
      <c r="AR56" s="225"/>
      <c r="AS56" s="225"/>
      <c r="AT56" s="225"/>
      <c r="AU56" s="225"/>
      <c r="AV56" s="225"/>
      <c r="AW56" s="83" t="s">
        <v>9</v>
      </c>
      <c r="AX56" s="84"/>
      <c r="AY56" s="85">
        <f>IFERROR(AX56/#REF!,0)</f>
        <v>0</v>
      </c>
      <c r="BA56" s="225"/>
      <c r="BB56" s="225"/>
      <c r="BC56" s="225"/>
      <c r="BD56" s="225"/>
      <c r="BE56" s="225"/>
      <c r="BF56" s="83" t="s">
        <v>9</v>
      </c>
      <c r="BG56" s="84"/>
      <c r="BH56" s="85">
        <f>IFERROR(BG56/#REF!,0)</f>
        <v>0</v>
      </c>
      <c r="BJ56" s="225"/>
      <c r="BK56" s="225"/>
      <c r="BL56" s="225"/>
      <c r="BM56" s="225"/>
      <c r="BN56" s="225"/>
      <c r="BO56" s="83" t="s">
        <v>9</v>
      </c>
      <c r="BP56" s="84"/>
      <c r="BQ56" s="85">
        <f>IFERROR(BP56/#REF!,0)</f>
        <v>0</v>
      </c>
      <c r="BS56" s="225"/>
      <c r="BT56" s="225"/>
      <c r="BU56" s="225"/>
      <c r="BV56" s="225"/>
      <c r="BW56" s="225"/>
      <c r="BX56" s="83" t="s">
        <v>9</v>
      </c>
      <c r="BY56" s="84"/>
      <c r="BZ56" s="85">
        <f>IFERROR(BY56/#REF!,0)</f>
        <v>0</v>
      </c>
      <c r="CB56" s="225"/>
      <c r="CC56" s="225"/>
      <c r="CD56" s="225"/>
      <c r="CE56" s="225"/>
      <c r="CF56" s="225"/>
      <c r="CG56" s="83" t="s">
        <v>9</v>
      </c>
      <c r="CH56" s="84"/>
      <c r="CI56" s="85">
        <f>IFERROR(CH56/#REF!,0)</f>
        <v>0</v>
      </c>
      <c r="CK56" s="225"/>
      <c r="CL56" s="225"/>
      <c r="CM56" s="225"/>
      <c r="CN56" s="225"/>
      <c r="CO56" s="225"/>
      <c r="CP56" s="83" t="s">
        <v>9</v>
      </c>
      <c r="CQ56" s="84"/>
      <c r="CR56" s="85">
        <f>IFERROR(CQ56/#REF!,0)</f>
        <v>0</v>
      </c>
      <c r="CT56" s="225"/>
      <c r="CU56" s="225"/>
      <c r="CV56" s="225"/>
      <c r="CW56" s="225"/>
      <c r="CX56" s="225"/>
      <c r="CY56" s="83" t="s">
        <v>9</v>
      </c>
      <c r="CZ56" s="84"/>
      <c r="DA56" s="85">
        <f>IFERROR(CZ56/#REF!,0)</f>
        <v>0</v>
      </c>
      <c r="DC56" s="225"/>
      <c r="DD56" s="225"/>
      <c r="DE56" s="225"/>
      <c r="DF56" s="225"/>
      <c r="DG56" s="225"/>
      <c r="DH56" s="83" t="s">
        <v>9</v>
      </c>
      <c r="DI56" s="84"/>
      <c r="DJ56" s="85">
        <f>IFERROR(DI56/#REF!,0)</f>
        <v>0</v>
      </c>
      <c r="DL56" s="225"/>
      <c r="DM56" s="225"/>
      <c r="DN56" s="225"/>
      <c r="DO56" s="225"/>
      <c r="DP56" s="225"/>
      <c r="DQ56" s="83" t="s">
        <v>9</v>
      </c>
      <c r="DR56" s="84"/>
      <c r="DS56" s="85">
        <f>IFERROR(DR56/#REF!,0)</f>
        <v>0</v>
      </c>
      <c r="DU56" s="225"/>
      <c r="DV56" s="225"/>
      <c r="DW56" s="225"/>
      <c r="DX56" s="225"/>
      <c r="DY56" s="225"/>
      <c r="DZ56" s="83" t="s">
        <v>9</v>
      </c>
      <c r="EA56" s="84"/>
      <c r="EB56" s="85">
        <f>IFERROR(EA56/#REF!,0)</f>
        <v>0</v>
      </c>
      <c r="ED56" s="225"/>
      <c r="EE56" s="225"/>
      <c r="EF56" s="225"/>
      <c r="EG56" s="225"/>
      <c r="EH56" s="225"/>
      <c r="EI56" s="83" t="s">
        <v>9</v>
      </c>
      <c r="EJ56" s="84"/>
      <c r="EK56" s="85">
        <f>IFERROR(EJ56/#REF!,0)</f>
        <v>0</v>
      </c>
      <c r="EM56" s="225"/>
      <c r="EN56" s="225"/>
      <c r="EO56" s="225"/>
      <c r="EP56" s="225"/>
      <c r="EQ56" s="225"/>
      <c r="ER56" s="83" t="s">
        <v>9</v>
      </c>
      <c r="ES56" s="84"/>
      <c r="ET56" s="85">
        <f>IFERROR(ES56/#REF!,0)</f>
        <v>0</v>
      </c>
      <c r="EV56" s="225"/>
      <c r="EW56" s="225"/>
      <c r="EX56" s="225"/>
      <c r="EY56" s="225"/>
      <c r="EZ56" s="225"/>
      <c r="FA56" s="83" t="s">
        <v>9</v>
      </c>
      <c r="FB56" s="84"/>
      <c r="FC56" s="85">
        <f>IFERROR(FB56/#REF!,0)</f>
        <v>0</v>
      </c>
      <c r="FE56" s="225"/>
      <c r="FF56" s="225"/>
      <c r="FG56" s="225"/>
      <c r="FH56" s="225"/>
      <c r="FI56" s="225"/>
      <c r="FJ56" s="83" t="s">
        <v>9</v>
      </c>
      <c r="FK56" s="84"/>
      <c r="FL56" s="85">
        <f>IFERROR(FK56/#REF!,0)</f>
        <v>0</v>
      </c>
      <c r="FN56" s="225"/>
      <c r="FO56" s="225"/>
      <c r="FP56" s="225"/>
      <c r="FQ56" s="225"/>
      <c r="FR56" s="225"/>
      <c r="FS56" s="83" t="s">
        <v>9</v>
      </c>
      <c r="FT56" s="84"/>
      <c r="FU56" s="85">
        <f>IFERROR(FT56/#REF!,0)</f>
        <v>0</v>
      </c>
      <c r="FW56" s="225"/>
      <c r="FX56" s="225"/>
      <c r="FY56" s="225"/>
      <c r="FZ56" s="225"/>
      <c r="GA56" s="225"/>
      <c r="GB56" s="83" t="s">
        <v>9</v>
      </c>
      <c r="GC56" s="84"/>
      <c r="GD56" s="85">
        <f>IFERROR(GC56/#REF!,0)</f>
        <v>0</v>
      </c>
      <c r="GF56" s="225"/>
      <c r="GG56" s="225"/>
      <c r="GH56" s="225"/>
      <c r="GI56" s="225"/>
      <c r="GJ56" s="225"/>
      <c r="GK56" s="83" t="s">
        <v>9</v>
      </c>
      <c r="GL56" s="86"/>
      <c r="GM56" s="85">
        <f>IFERROR(GL56/#REF!,0)</f>
        <v>0</v>
      </c>
      <c r="GO56" s="225"/>
      <c r="GP56" s="225"/>
      <c r="GQ56" s="225"/>
      <c r="GR56" s="225"/>
      <c r="GS56" s="225"/>
      <c r="GT56" s="83" t="s">
        <v>9</v>
      </c>
      <c r="GU56" s="84"/>
      <c r="GV56" s="85">
        <f>IFERROR(GU56/#REF!,0)</f>
        <v>0</v>
      </c>
    </row>
    <row r="57" spans="2:204" ht="22.5" customHeight="1">
      <c r="B57" s="225"/>
      <c r="C57" s="225"/>
      <c r="D57" s="225"/>
      <c r="E57" s="225"/>
      <c r="F57" s="225"/>
      <c r="G57" s="83" t="s">
        <v>8</v>
      </c>
      <c r="H57" s="84"/>
      <c r="I57" s="85">
        <f>IFERROR(H57/#REF!,0)</f>
        <v>0</v>
      </c>
      <c r="K57" s="225"/>
      <c r="L57" s="225"/>
      <c r="M57" s="225"/>
      <c r="N57" s="225"/>
      <c r="O57" s="225"/>
      <c r="P57" s="83" t="s">
        <v>8</v>
      </c>
      <c r="Q57" s="84"/>
      <c r="R57" s="85">
        <f>IFERROR(Q57/#REF!,0)</f>
        <v>0</v>
      </c>
      <c r="T57" s="225"/>
      <c r="U57" s="225"/>
      <c r="V57" s="225"/>
      <c r="W57" s="225"/>
      <c r="X57" s="225"/>
      <c r="Y57" s="83" t="s">
        <v>8</v>
      </c>
      <c r="Z57" s="84"/>
      <c r="AA57" s="85">
        <f>IFERROR(Z57/#REF!,0)</f>
        <v>0</v>
      </c>
      <c r="AB57" s="225"/>
      <c r="AC57" s="225"/>
      <c r="AD57" s="225"/>
      <c r="AE57" s="225"/>
      <c r="AF57" s="225"/>
      <c r="AG57" s="83" t="s">
        <v>8</v>
      </c>
      <c r="AH57" s="84"/>
      <c r="AI57" s="85">
        <f>IFERROR(AH57/#REF!,0)</f>
        <v>0</v>
      </c>
      <c r="AJ57" s="225"/>
      <c r="AK57" s="225"/>
      <c r="AL57" s="225"/>
      <c r="AM57" s="225"/>
      <c r="AN57" s="225"/>
      <c r="AO57" s="83" t="s">
        <v>8</v>
      </c>
      <c r="AP57" s="84"/>
      <c r="AQ57" s="85">
        <f>IFERROR(AP57/#REF!,0)</f>
        <v>0</v>
      </c>
      <c r="AR57" s="225"/>
      <c r="AS57" s="225"/>
      <c r="AT57" s="225"/>
      <c r="AU57" s="225"/>
      <c r="AV57" s="225"/>
      <c r="AW57" s="83" t="s">
        <v>8</v>
      </c>
      <c r="AX57" s="84"/>
      <c r="AY57" s="85">
        <f>IFERROR(AX57/#REF!,0)</f>
        <v>0</v>
      </c>
      <c r="BA57" s="225"/>
      <c r="BB57" s="225"/>
      <c r="BC57" s="225"/>
      <c r="BD57" s="225"/>
      <c r="BE57" s="225"/>
      <c r="BF57" s="83" t="s">
        <v>8</v>
      </c>
      <c r="BG57" s="84"/>
      <c r="BH57" s="85">
        <f>IFERROR(BG57/#REF!,0)</f>
        <v>0</v>
      </c>
      <c r="BJ57" s="225"/>
      <c r="BK57" s="225"/>
      <c r="BL57" s="225"/>
      <c r="BM57" s="225"/>
      <c r="BN57" s="225"/>
      <c r="BO57" s="83" t="s">
        <v>8</v>
      </c>
      <c r="BP57" s="84"/>
      <c r="BQ57" s="85">
        <f>IFERROR(BP57/#REF!,0)</f>
        <v>0</v>
      </c>
      <c r="BS57" s="225"/>
      <c r="BT57" s="225"/>
      <c r="BU57" s="225"/>
      <c r="BV57" s="225"/>
      <c r="BW57" s="225"/>
      <c r="BX57" s="83" t="s">
        <v>8</v>
      </c>
      <c r="BY57" s="84"/>
      <c r="BZ57" s="85">
        <f>IFERROR(BY57/#REF!,0)</f>
        <v>0</v>
      </c>
      <c r="CB57" s="225"/>
      <c r="CC57" s="225"/>
      <c r="CD57" s="225"/>
      <c r="CE57" s="225"/>
      <c r="CF57" s="225"/>
      <c r="CG57" s="83" t="s">
        <v>8</v>
      </c>
      <c r="CH57" s="84"/>
      <c r="CI57" s="85">
        <f>IFERROR(CH57/#REF!,0)</f>
        <v>0</v>
      </c>
      <c r="CK57" s="225"/>
      <c r="CL57" s="225"/>
      <c r="CM57" s="225"/>
      <c r="CN57" s="225"/>
      <c r="CO57" s="225"/>
      <c r="CP57" s="83" t="s">
        <v>8</v>
      </c>
      <c r="CQ57" s="84"/>
      <c r="CR57" s="85">
        <f>IFERROR(CQ57/#REF!,0)</f>
        <v>0</v>
      </c>
      <c r="CT57" s="225"/>
      <c r="CU57" s="225"/>
      <c r="CV57" s="225"/>
      <c r="CW57" s="225"/>
      <c r="CX57" s="225"/>
      <c r="CY57" s="83" t="s">
        <v>8</v>
      </c>
      <c r="CZ57" s="84"/>
      <c r="DA57" s="85">
        <f>IFERROR(CZ57/#REF!,0)</f>
        <v>0</v>
      </c>
      <c r="DC57" s="225"/>
      <c r="DD57" s="225"/>
      <c r="DE57" s="225"/>
      <c r="DF57" s="225"/>
      <c r="DG57" s="225"/>
      <c r="DH57" s="83" t="s">
        <v>8</v>
      </c>
      <c r="DI57" s="84"/>
      <c r="DJ57" s="85">
        <f>IFERROR(DI57/#REF!,0)</f>
        <v>0</v>
      </c>
      <c r="DL57" s="225"/>
      <c r="DM57" s="225"/>
      <c r="DN57" s="225"/>
      <c r="DO57" s="225"/>
      <c r="DP57" s="225"/>
      <c r="DQ57" s="83" t="s">
        <v>8</v>
      </c>
      <c r="DR57" s="84"/>
      <c r="DS57" s="85">
        <f>IFERROR(DR57/#REF!,0)</f>
        <v>0</v>
      </c>
      <c r="DU57" s="225"/>
      <c r="DV57" s="225"/>
      <c r="DW57" s="225"/>
      <c r="DX57" s="225"/>
      <c r="DY57" s="225"/>
      <c r="DZ57" s="83" t="s">
        <v>8</v>
      </c>
      <c r="EA57" s="84"/>
      <c r="EB57" s="85">
        <f>IFERROR(EA57/#REF!,0)</f>
        <v>0</v>
      </c>
      <c r="ED57" s="225"/>
      <c r="EE57" s="225"/>
      <c r="EF57" s="225"/>
      <c r="EG57" s="225"/>
      <c r="EH57" s="225"/>
      <c r="EI57" s="83" t="s">
        <v>8</v>
      </c>
      <c r="EJ57" s="84"/>
      <c r="EK57" s="85">
        <f>IFERROR(EJ57/#REF!,0)</f>
        <v>0</v>
      </c>
      <c r="EM57" s="225"/>
      <c r="EN57" s="225"/>
      <c r="EO57" s="225"/>
      <c r="EP57" s="225"/>
      <c r="EQ57" s="225"/>
      <c r="ER57" s="83" t="s">
        <v>8</v>
      </c>
      <c r="ES57" s="84"/>
      <c r="ET57" s="85">
        <f>IFERROR(ES57/#REF!,0)</f>
        <v>0</v>
      </c>
      <c r="EV57" s="225"/>
      <c r="EW57" s="225"/>
      <c r="EX57" s="225"/>
      <c r="EY57" s="225"/>
      <c r="EZ57" s="225"/>
      <c r="FA57" s="83" t="s">
        <v>8</v>
      </c>
      <c r="FB57" s="84"/>
      <c r="FC57" s="85">
        <f>IFERROR(FB57/#REF!,0)</f>
        <v>0</v>
      </c>
      <c r="FE57" s="225"/>
      <c r="FF57" s="225"/>
      <c r="FG57" s="225"/>
      <c r="FH57" s="225"/>
      <c r="FI57" s="225"/>
      <c r="FJ57" s="83" t="s">
        <v>8</v>
      </c>
      <c r="FK57" s="84"/>
      <c r="FL57" s="85">
        <f>IFERROR(FK57/#REF!,0)</f>
        <v>0</v>
      </c>
      <c r="FN57" s="225"/>
      <c r="FO57" s="225"/>
      <c r="FP57" s="225"/>
      <c r="FQ57" s="225"/>
      <c r="FR57" s="225"/>
      <c r="FS57" s="83" t="s">
        <v>8</v>
      </c>
      <c r="FT57" s="84"/>
      <c r="FU57" s="85">
        <f>IFERROR(FT57/#REF!,0)</f>
        <v>0</v>
      </c>
      <c r="FW57" s="225"/>
      <c r="FX57" s="225"/>
      <c r="FY57" s="225"/>
      <c r="FZ57" s="225"/>
      <c r="GA57" s="225"/>
      <c r="GB57" s="83" t="s">
        <v>8</v>
      </c>
      <c r="GC57" s="84"/>
      <c r="GD57" s="85">
        <f>IFERROR(GC57/#REF!,0)</f>
        <v>0</v>
      </c>
      <c r="GF57" s="225"/>
      <c r="GG57" s="225"/>
      <c r="GH57" s="225"/>
      <c r="GI57" s="225"/>
      <c r="GJ57" s="225"/>
      <c r="GK57" s="83" t="s">
        <v>8</v>
      </c>
      <c r="GL57" s="86"/>
      <c r="GM57" s="85">
        <f>IFERROR(GL57/#REF!,0)</f>
        <v>0</v>
      </c>
      <c r="GO57" s="225"/>
      <c r="GP57" s="225"/>
      <c r="GQ57" s="225"/>
      <c r="GR57" s="225"/>
      <c r="GS57" s="225"/>
      <c r="GT57" s="83" t="s">
        <v>8</v>
      </c>
      <c r="GU57" s="84"/>
      <c r="GV57" s="85">
        <f>IFERROR(GU57/#REF!,0)</f>
        <v>0</v>
      </c>
    </row>
    <row r="58" spans="2:204" ht="22.5" customHeight="1">
      <c r="B58" s="225"/>
      <c r="C58" s="225"/>
      <c r="D58" s="225"/>
      <c r="E58" s="225"/>
      <c r="F58" s="225"/>
      <c r="G58" s="83" t="s">
        <v>11</v>
      </c>
      <c r="H58" s="84">
        <f>D55</f>
        <v>0</v>
      </c>
      <c r="I58" s="83"/>
      <c r="K58" s="225"/>
      <c r="L58" s="225"/>
      <c r="M58" s="225"/>
      <c r="N58" s="225"/>
      <c r="O58" s="225"/>
      <c r="P58" s="83" t="s">
        <v>11</v>
      </c>
      <c r="Q58" s="84">
        <f>M55</f>
        <v>0</v>
      </c>
      <c r="R58" s="83"/>
      <c r="T58" s="225"/>
      <c r="U58" s="225"/>
      <c r="V58" s="225"/>
      <c r="W58" s="225"/>
      <c r="X58" s="225"/>
      <c r="Y58" s="83" t="s">
        <v>11</v>
      </c>
      <c r="Z58" s="84">
        <f>V55</f>
        <v>0</v>
      </c>
      <c r="AA58" s="83"/>
      <c r="AB58" s="225"/>
      <c r="AC58" s="225"/>
      <c r="AD58" s="225"/>
      <c r="AE58" s="225"/>
      <c r="AF58" s="225"/>
      <c r="AG58" s="83" t="s">
        <v>11</v>
      </c>
      <c r="AH58" s="84">
        <f>AD55</f>
        <v>0</v>
      </c>
      <c r="AI58" s="83"/>
      <c r="AJ58" s="225"/>
      <c r="AK58" s="225"/>
      <c r="AL58" s="225"/>
      <c r="AM58" s="225"/>
      <c r="AN58" s="225"/>
      <c r="AO58" s="83" t="s">
        <v>11</v>
      </c>
      <c r="AP58" s="84">
        <f>AL55</f>
        <v>0</v>
      </c>
      <c r="AQ58" s="83"/>
      <c r="AR58" s="225"/>
      <c r="AS58" s="225"/>
      <c r="AT58" s="225"/>
      <c r="AU58" s="225"/>
      <c r="AV58" s="225"/>
      <c r="AW58" s="83" t="s">
        <v>11</v>
      </c>
      <c r="AX58" s="84">
        <f>AT55</f>
        <v>0</v>
      </c>
      <c r="AY58" s="83"/>
      <c r="BA58" s="225"/>
      <c r="BB58" s="225"/>
      <c r="BC58" s="225"/>
      <c r="BD58" s="225"/>
      <c r="BE58" s="225"/>
      <c r="BF58" s="83" t="s">
        <v>11</v>
      </c>
      <c r="BG58" s="84">
        <f>BC55</f>
        <v>0</v>
      </c>
      <c r="BH58" s="83"/>
      <c r="BJ58" s="225"/>
      <c r="BK58" s="225"/>
      <c r="BL58" s="225"/>
      <c r="BM58" s="225"/>
      <c r="BN58" s="225"/>
      <c r="BO58" s="83" t="s">
        <v>11</v>
      </c>
      <c r="BP58" s="84">
        <f>BL55</f>
        <v>0</v>
      </c>
      <c r="BQ58" s="83"/>
      <c r="BS58" s="225"/>
      <c r="BT58" s="225"/>
      <c r="BU58" s="225"/>
      <c r="BV58" s="225"/>
      <c r="BW58" s="225"/>
      <c r="BX58" s="83" t="s">
        <v>11</v>
      </c>
      <c r="BY58" s="84">
        <f>BU55</f>
        <v>0</v>
      </c>
      <c r="BZ58" s="83"/>
      <c r="CB58" s="225"/>
      <c r="CC58" s="225"/>
      <c r="CD58" s="225"/>
      <c r="CE58" s="225"/>
      <c r="CF58" s="225"/>
      <c r="CG58" s="83" t="s">
        <v>11</v>
      </c>
      <c r="CH58" s="84">
        <f>CD55</f>
        <v>0</v>
      </c>
      <c r="CI58" s="83"/>
      <c r="CK58" s="225"/>
      <c r="CL58" s="225"/>
      <c r="CM58" s="225"/>
      <c r="CN58" s="225"/>
      <c r="CO58" s="225"/>
      <c r="CP58" s="83" t="s">
        <v>11</v>
      </c>
      <c r="CQ58" s="84">
        <f>CM55</f>
        <v>0</v>
      </c>
      <c r="CR58" s="83"/>
      <c r="CT58" s="225"/>
      <c r="CU58" s="225"/>
      <c r="CV58" s="225"/>
      <c r="CW58" s="225"/>
      <c r="CX58" s="225"/>
      <c r="CY58" s="83" t="s">
        <v>11</v>
      </c>
      <c r="CZ58" s="84">
        <f>CV55</f>
        <v>0</v>
      </c>
      <c r="DA58" s="83"/>
      <c r="DC58" s="225"/>
      <c r="DD58" s="225"/>
      <c r="DE58" s="225"/>
      <c r="DF58" s="225"/>
      <c r="DG58" s="225"/>
      <c r="DH58" s="83" t="s">
        <v>11</v>
      </c>
      <c r="DI58" s="84">
        <f>DE55</f>
        <v>0</v>
      </c>
      <c r="DJ58" s="83"/>
      <c r="DL58" s="225"/>
      <c r="DM58" s="225"/>
      <c r="DN58" s="225"/>
      <c r="DO58" s="225"/>
      <c r="DP58" s="225"/>
      <c r="DQ58" s="83" t="s">
        <v>11</v>
      </c>
      <c r="DR58" s="84">
        <f>DN55</f>
        <v>0</v>
      </c>
      <c r="DS58" s="83"/>
      <c r="DU58" s="225"/>
      <c r="DV58" s="225"/>
      <c r="DW58" s="225"/>
      <c r="DX58" s="225"/>
      <c r="DY58" s="225"/>
      <c r="DZ58" s="83" t="s">
        <v>11</v>
      </c>
      <c r="EA58" s="84">
        <f>DW55</f>
        <v>0</v>
      </c>
      <c r="EB58" s="83"/>
      <c r="ED58" s="225"/>
      <c r="EE58" s="225"/>
      <c r="EF58" s="225"/>
      <c r="EG58" s="225"/>
      <c r="EH58" s="225"/>
      <c r="EI58" s="83" t="s">
        <v>11</v>
      </c>
      <c r="EJ58" s="84">
        <f>EF55</f>
        <v>0</v>
      </c>
      <c r="EK58" s="83"/>
      <c r="EM58" s="225"/>
      <c r="EN58" s="225"/>
      <c r="EO58" s="225"/>
      <c r="EP58" s="225"/>
      <c r="EQ58" s="225"/>
      <c r="ER58" s="83" t="s">
        <v>11</v>
      </c>
      <c r="ES58" s="84">
        <f>EO55</f>
        <v>0</v>
      </c>
      <c r="ET58" s="83"/>
      <c r="EV58" s="225"/>
      <c r="EW58" s="225"/>
      <c r="EX58" s="225"/>
      <c r="EY58" s="225"/>
      <c r="EZ58" s="225"/>
      <c r="FA58" s="83" t="s">
        <v>11</v>
      </c>
      <c r="FB58" s="84">
        <f>EX55</f>
        <v>0</v>
      </c>
      <c r="FC58" s="83"/>
      <c r="FE58" s="225"/>
      <c r="FF58" s="225"/>
      <c r="FG58" s="225"/>
      <c r="FH58" s="225"/>
      <c r="FI58" s="225"/>
      <c r="FJ58" s="83" t="s">
        <v>11</v>
      </c>
      <c r="FK58" s="84">
        <f>FG55</f>
        <v>0</v>
      </c>
      <c r="FL58" s="83"/>
      <c r="FN58" s="225"/>
      <c r="FO58" s="225"/>
      <c r="FP58" s="225"/>
      <c r="FQ58" s="225"/>
      <c r="FR58" s="225"/>
      <c r="FS58" s="83" t="s">
        <v>11</v>
      </c>
      <c r="FT58" s="84">
        <f>FP55</f>
        <v>0</v>
      </c>
      <c r="FU58" s="83"/>
      <c r="FW58" s="225"/>
      <c r="FX58" s="225"/>
      <c r="FY58" s="225"/>
      <c r="FZ58" s="225"/>
      <c r="GA58" s="225"/>
      <c r="GB58" s="83" t="s">
        <v>11</v>
      </c>
      <c r="GC58" s="84">
        <f>FY55</f>
        <v>0</v>
      </c>
      <c r="GD58" s="83"/>
      <c r="GF58" s="225"/>
      <c r="GG58" s="225"/>
      <c r="GH58" s="225"/>
      <c r="GI58" s="225"/>
      <c r="GJ58" s="225"/>
      <c r="GK58" s="83" t="s">
        <v>11</v>
      </c>
      <c r="GL58" s="86">
        <f>GH55</f>
        <v>0</v>
      </c>
      <c r="GM58" s="83"/>
      <c r="GO58" s="225"/>
      <c r="GP58" s="225"/>
      <c r="GQ58" s="225"/>
      <c r="GR58" s="225"/>
      <c r="GS58" s="225"/>
      <c r="GT58" s="83" t="s">
        <v>11</v>
      </c>
      <c r="GU58" s="84">
        <f>GQ55</f>
        <v>0</v>
      </c>
      <c r="GV58" s="83"/>
    </row>
    <row r="59" spans="2:204" ht="22.5" customHeight="1">
      <c r="B59" s="108"/>
      <c r="C59" s="108"/>
      <c r="D59" s="108"/>
      <c r="E59" s="108"/>
      <c r="F59" s="108"/>
      <c r="G59" s="108"/>
      <c r="H59" s="109"/>
      <c r="I59" s="108"/>
      <c r="K59" s="108"/>
      <c r="L59" s="108"/>
      <c r="M59" s="108"/>
      <c r="N59" s="108"/>
      <c r="O59" s="108"/>
      <c r="P59" s="108"/>
      <c r="Q59" s="109"/>
      <c r="R59" s="108"/>
      <c r="T59" s="108"/>
      <c r="U59" s="108"/>
      <c r="V59" s="108"/>
      <c r="W59" s="108"/>
      <c r="X59" s="108"/>
      <c r="Y59" s="108"/>
      <c r="Z59" s="109"/>
      <c r="AA59" s="108"/>
      <c r="AB59" s="108"/>
      <c r="AC59" s="108"/>
      <c r="AD59" s="108"/>
      <c r="AE59" s="108"/>
      <c r="AF59" s="108"/>
      <c r="AG59" s="108"/>
      <c r="AH59" s="109"/>
      <c r="AI59" s="108"/>
      <c r="AJ59" s="108"/>
      <c r="AK59" s="108"/>
      <c r="AL59" s="108"/>
      <c r="AM59" s="108"/>
      <c r="AN59" s="108"/>
      <c r="AO59" s="108"/>
      <c r="AP59" s="109"/>
      <c r="AQ59" s="108"/>
      <c r="AR59" s="108"/>
      <c r="AS59" s="108"/>
      <c r="AT59" s="108"/>
      <c r="AU59" s="108"/>
      <c r="AV59" s="108"/>
      <c r="AW59" s="108"/>
      <c r="AX59" s="109"/>
      <c r="AY59" s="108"/>
      <c r="BA59" s="108"/>
      <c r="BB59" s="108"/>
      <c r="BC59" s="108"/>
      <c r="BD59" s="108"/>
      <c r="BE59" s="108"/>
      <c r="BF59" s="108"/>
      <c r="BG59" s="109"/>
      <c r="BH59" s="108"/>
      <c r="BJ59" s="108"/>
      <c r="BK59" s="108"/>
      <c r="BL59" s="108"/>
      <c r="BM59" s="108"/>
      <c r="BN59" s="108"/>
      <c r="BO59" s="108"/>
      <c r="BP59" s="109"/>
      <c r="BQ59" s="108"/>
      <c r="BS59" s="108"/>
      <c r="BT59" s="108"/>
      <c r="BU59" s="108"/>
      <c r="BV59" s="108"/>
      <c r="BW59" s="108"/>
      <c r="BX59" s="108"/>
      <c r="BY59" s="109"/>
      <c r="BZ59" s="108"/>
      <c r="CB59" s="108"/>
      <c r="CC59" s="108"/>
      <c r="CD59" s="108"/>
      <c r="CE59" s="108"/>
      <c r="CF59" s="108"/>
      <c r="CG59" s="108"/>
      <c r="CH59" s="109"/>
      <c r="CI59" s="108"/>
      <c r="CK59" s="108"/>
      <c r="CL59" s="108"/>
      <c r="CM59" s="108"/>
      <c r="CN59" s="108"/>
      <c r="CO59" s="108"/>
      <c r="CP59" s="108"/>
      <c r="CQ59" s="109"/>
      <c r="CR59" s="108"/>
      <c r="CT59" s="108"/>
      <c r="CU59" s="108"/>
      <c r="CV59" s="108"/>
      <c r="CW59" s="108"/>
      <c r="CX59" s="108"/>
      <c r="CY59" s="108"/>
      <c r="CZ59" s="109"/>
      <c r="DA59" s="108"/>
      <c r="DC59" s="108"/>
      <c r="DD59" s="108"/>
      <c r="DE59" s="108"/>
      <c r="DF59" s="108"/>
      <c r="DG59" s="108"/>
      <c r="DH59" s="108"/>
      <c r="DI59" s="109"/>
      <c r="DJ59" s="108"/>
      <c r="DL59" s="108"/>
      <c r="DM59" s="108"/>
      <c r="DN59" s="108"/>
      <c r="DO59" s="108"/>
      <c r="DP59" s="108"/>
      <c r="DQ59" s="108"/>
      <c r="DR59" s="109"/>
      <c r="DS59" s="108"/>
      <c r="DU59" s="108"/>
      <c r="DV59" s="108"/>
      <c r="DW59" s="108"/>
      <c r="DX59" s="108"/>
      <c r="DY59" s="108"/>
      <c r="DZ59" s="108"/>
      <c r="EA59" s="109"/>
      <c r="EB59" s="108"/>
      <c r="ED59" s="108"/>
      <c r="EE59" s="108"/>
      <c r="EF59" s="108"/>
      <c r="EG59" s="108"/>
      <c r="EH59" s="108"/>
      <c r="EI59" s="108"/>
      <c r="EJ59" s="109"/>
      <c r="EK59" s="108"/>
      <c r="EM59" s="108"/>
      <c r="EN59" s="108"/>
      <c r="EO59" s="108"/>
      <c r="EP59" s="108"/>
      <c r="EQ59" s="108"/>
      <c r="ER59" s="108"/>
      <c r="ES59" s="109"/>
      <c r="ET59" s="108"/>
      <c r="EV59" s="108"/>
      <c r="EW59" s="108"/>
      <c r="EX59" s="108"/>
      <c r="EY59" s="108"/>
      <c r="EZ59" s="108"/>
      <c r="FA59" s="108"/>
      <c r="FB59" s="109"/>
      <c r="FC59" s="108"/>
      <c r="FE59" s="108"/>
      <c r="FF59" s="108"/>
      <c r="FG59" s="108"/>
      <c r="FH59" s="108"/>
      <c r="FI59" s="108"/>
      <c r="FJ59" s="108"/>
      <c r="FK59" s="109"/>
      <c r="FL59" s="108"/>
      <c r="FN59" s="108"/>
      <c r="FO59" s="108"/>
      <c r="FP59" s="108"/>
      <c r="FQ59" s="108"/>
      <c r="FR59" s="108"/>
      <c r="FS59" s="108"/>
      <c r="FT59" s="109"/>
      <c r="FU59" s="108"/>
      <c r="FW59" s="108"/>
      <c r="FX59" s="108"/>
      <c r="FY59" s="108"/>
      <c r="FZ59" s="108"/>
      <c r="GA59" s="108"/>
      <c r="GB59" s="108"/>
      <c r="GC59" s="109"/>
      <c r="GD59" s="108"/>
      <c r="GF59" s="108"/>
      <c r="GG59" s="108"/>
      <c r="GH59" s="108"/>
      <c r="GI59" s="108"/>
      <c r="GJ59" s="108"/>
      <c r="GK59" s="108"/>
      <c r="GL59" s="110"/>
      <c r="GM59" s="108"/>
      <c r="GO59" s="108"/>
      <c r="GP59" s="108"/>
      <c r="GQ59" s="108"/>
      <c r="GR59" s="108"/>
      <c r="GS59" s="108"/>
      <c r="GT59" s="108"/>
      <c r="GU59" s="109"/>
      <c r="GV59" s="108"/>
    </row>
    <row r="60" spans="2:204" ht="11.25" customHeight="1">
      <c r="B60" s="231" t="s">
        <v>138</v>
      </c>
      <c r="C60" s="231"/>
      <c r="D60" s="231"/>
      <c r="E60" s="231"/>
      <c r="F60" s="231"/>
      <c r="G60" s="231"/>
      <c r="H60" s="231"/>
      <c r="I60" s="231"/>
      <c r="K60" s="231" t="s">
        <v>138</v>
      </c>
      <c r="L60" s="231"/>
      <c r="M60" s="231"/>
      <c r="N60" s="231"/>
      <c r="O60" s="231"/>
      <c r="P60" s="231"/>
      <c r="Q60" s="231"/>
      <c r="R60" s="231"/>
      <c r="T60" s="231" t="s">
        <v>138</v>
      </c>
      <c r="U60" s="231"/>
      <c r="V60" s="231"/>
      <c r="W60" s="231"/>
      <c r="X60" s="231"/>
      <c r="Y60" s="231"/>
      <c r="Z60" s="231"/>
      <c r="AA60" s="231"/>
      <c r="AB60" s="231" t="s">
        <v>138</v>
      </c>
      <c r="AC60" s="231"/>
      <c r="AD60" s="231"/>
      <c r="AE60" s="231"/>
      <c r="AF60" s="231"/>
      <c r="AG60" s="231"/>
      <c r="AH60" s="231"/>
      <c r="AI60" s="231"/>
      <c r="AJ60" s="231" t="s">
        <v>138</v>
      </c>
      <c r="AK60" s="231"/>
      <c r="AL60" s="231"/>
      <c r="AM60" s="231"/>
      <c r="AN60" s="231"/>
      <c r="AO60" s="231"/>
      <c r="AP60" s="231"/>
      <c r="AQ60" s="231"/>
      <c r="AR60" s="231" t="s">
        <v>138</v>
      </c>
      <c r="AS60" s="231"/>
      <c r="AT60" s="231"/>
      <c r="AU60" s="231"/>
      <c r="AV60" s="231"/>
      <c r="AW60" s="231"/>
      <c r="AX60" s="231"/>
      <c r="AY60" s="231"/>
      <c r="BA60" s="231" t="s">
        <v>138</v>
      </c>
      <c r="BB60" s="231"/>
      <c r="BC60" s="231"/>
      <c r="BD60" s="231"/>
      <c r="BE60" s="231"/>
      <c r="BF60" s="231"/>
      <c r="BG60" s="231"/>
      <c r="BH60" s="231"/>
      <c r="BJ60" s="231" t="s">
        <v>138</v>
      </c>
      <c r="BK60" s="231"/>
      <c r="BL60" s="231"/>
      <c r="BM60" s="231"/>
      <c r="BN60" s="231"/>
      <c r="BO60" s="231"/>
      <c r="BP60" s="231"/>
      <c r="BQ60" s="231"/>
      <c r="BS60" s="231" t="s">
        <v>138</v>
      </c>
      <c r="BT60" s="231"/>
      <c r="BU60" s="231"/>
      <c r="BV60" s="231"/>
      <c r="BW60" s="231"/>
      <c r="BX60" s="231"/>
      <c r="BY60" s="231"/>
      <c r="BZ60" s="231"/>
      <c r="CB60" s="231" t="s">
        <v>138</v>
      </c>
      <c r="CC60" s="231"/>
      <c r="CD60" s="231"/>
      <c r="CE60" s="231"/>
      <c r="CF60" s="231"/>
      <c r="CG60" s="231"/>
      <c r="CH60" s="231"/>
      <c r="CI60" s="231"/>
      <c r="CK60" s="231" t="s">
        <v>138</v>
      </c>
      <c r="CL60" s="231"/>
      <c r="CM60" s="231"/>
      <c r="CN60" s="231"/>
      <c r="CO60" s="231"/>
      <c r="CP60" s="231"/>
      <c r="CQ60" s="231"/>
      <c r="CR60" s="231"/>
      <c r="CT60" s="231" t="s">
        <v>138</v>
      </c>
      <c r="CU60" s="231"/>
      <c r="CV60" s="231"/>
      <c r="CW60" s="231"/>
      <c r="CX60" s="231"/>
      <c r="CY60" s="231"/>
      <c r="CZ60" s="231"/>
      <c r="DA60" s="231"/>
      <c r="DC60" s="231" t="s">
        <v>138</v>
      </c>
      <c r="DD60" s="231"/>
      <c r="DE60" s="231"/>
      <c r="DF60" s="231"/>
      <c r="DG60" s="231"/>
      <c r="DH60" s="231"/>
      <c r="DI60" s="231"/>
      <c r="DJ60" s="231"/>
      <c r="DL60" s="231" t="s">
        <v>138</v>
      </c>
      <c r="DM60" s="231"/>
      <c r="DN60" s="231"/>
      <c r="DO60" s="231"/>
      <c r="DP60" s="231"/>
      <c r="DQ60" s="231"/>
      <c r="DR60" s="231"/>
      <c r="DS60" s="231"/>
      <c r="DU60" s="231" t="s">
        <v>138</v>
      </c>
      <c r="DV60" s="231"/>
      <c r="DW60" s="231"/>
      <c r="DX60" s="231"/>
      <c r="DY60" s="231"/>
      <c r="DZ60" s="231"/>
      <c r="EA60" s="231"/>
      <c r="EB60" s="231"/>
      <c r="ED60" s="231" t="s">
        <v>138</v>
      </c>
      <c r="EE60" s="231"/>
      <c r="EF60" s="231"/>
      <c r="EG60" s="231"/>
      <c r="EH60" s="231"/>
      <c r="EI60" s="231"/>
      <c r="EJ60" s="231"/>
      <c r="EK60" s="231"/>
      <c r="EM60" s="231" t="s">
        <v>138</v>
      </c>
      <c r="EN60" s="231"/>
      <c r="EO60" s="231"/>
      <c r="EP60" s="231"/>
      <c r="EQ60" s="231"/>
      <c r="ER60" s="231"/>
      <c r="ES60" s="231"/>
      <c r="ET60" s="231"/>
      <c r="EV60" s="231" t="s">
        <v>138</v>
      </c>
      <c r="EW60" s="231"/>
      <c r="EX60" s="231"/>
      <c r="EY60" s="231"/>
      <c r="EZ60" s="231"/>
      <c r="FA60" s="231"/>
      <c r="FB60" s="231"/>
      <c r="FC60" s="231"/>
      <c r="FE60" s="231" t="s">
        <v>138</v>
      </c>
      <c r="FF60" s="231"/>
      <c r="FG60" s="231"/>
      <c r="FH60" s="231"/>
      <c r="FI60" s="231"/>
      <c r="FJ60" s="231"/>
      <c r="FK60" s="231"/>
      <c r="FL60" s="231"/>
      <c r="FN60" s="231" t="s">
        <v>138</v>
      </c>
      <c r="FO60" s="231"/>
      <c r="FP60" s="231"/>
      <c r="FQ60" s="231"/>
      <c r="FR60" s="231"/>
      <c r="FS60" s="231"/>
      <c r="FT60" s="231"/>
      <c r="FU60" s="231"/>
      <c r="FW60" s="231" t="s">
        <v>138</v>
      </c>
      <c r="FX60" s="231"/>
      <c r="FY60" s="231"/>
      <c r="FZ60" s="231"/>
      <c r="GA60" s="231"/>
      <c r="GB60" s="231"/>
      <c r="GC60" s="231"/>
      <c r="GD60" s="231"/>
      <c r="GF60" s="231" t="s">
        <v>138</v>
      </c>
      <c r="GG60" s="231"/>
      <c r="GH60" s="231"/>
      <c r="GI60" s="231"/>
      <c r="GJ60" s="231"/>
      <c r="GK60" s="231"/>
      <c r="GL60" s="231"/>
      <c r="GM60" s="231"/>
      <c r="GO60" s="231" t="s">
        <v>138</v>
      </c>
      <c r="GP60" s="231"/>
      <c r="GQ60" s="231"/>
      <c r="GR60" s="231"/>
      <c r="GS60" s="231"/>
      <c r="GT60" s="231"/>
      <c r="GU60" s="231"/>
      <c r="GV60" s="231"/>
    </row>
    <row r="61" spans="2:204" ht="11.25" customHeight="1">
      <c r="B61" s="231" t="s">
        <v>141</v>
      </c>
      <c r="C61" s="231"/>
      <c r="D61" s="231"/>
      <c r="E61" s="231"/>
      <c r="F61" s="231"/>
      <c r="G61" s="231"/>
      <c r="H61" s="231"/>
      <c r="I61" s="231"/>
      <c r="K61" s="231" t="s">
        <v>141</v>
      </c>
      <c r="L61" s="231"/>
      <c r="M61" s="231"/>
      <c r="N61" s="231"/>
      <c r="O61" s="231"/>
      <c r="P61" s="231"/>
      <c r="Q61" s="231"/>
      <c r="R61" s="231"/>
      <c r="T61" s="231" t="s">
        <v>141</v>
      </c>
      <c r="U61" s="231"/>
      <c r="V61" s="231"/>
      <c r="W61" s="231"/>
      <c r="X61" s="231"/>
      <c r="Y61" s="231"/>
      <c r="Z61" s="231"/>
      <c r="AA61" s="231"/>
      <c r="AB61" s="231" t="s">
        <v>141</v>
      </c>
      <c r="AC61" s="231"/>
      <c r="AD61" s="231"/>
      <c r="AE61" s="231"/>
      <c r="AF61" s="231"/>
      <c r="AG61" s="231"/>
      <c r="AH61" s="231"/>
      <c r="AI61" s="231"/>
      <c r="AJ61" s="231" t="s">
        <v>141</v>
      </c>
      <c r="AK61" s="231"/>
      <c r="AL61" s="231"/>
      <c r="AM61" s="231"/>
      <c r="AN61" s="231"/>
      <c r="AO61" s="231"/>
      <c r="AP61" s="231"/>
      <c r="AQ61" s="231"/>
      <c r="AR61" s="231" t="s">
        <v>141</v>
      </c>
      <c r="AS61" s="231"/>
      <c r="AT61" s="231"/>
      <c r="AU61" s="231"/>
      <c r="AV61" s="231"/>
      <c r="AW61" s="231"/>
      <c r="AX61" s="231"/>
      <c r="AY61" s="231"/>
      <c r="BA61" s="231" t="s">
        <v>141</v>
      </c>
      <c r="BB61" s="231"/>
      <c r="BC61" s="231"/>
      <c r="BD61" s="231"/>
      <c r="BE61" s="231"/>
      <c r="BF61" s="231"/>
      <c r="BG61" s="231"/>
      <c r="BH61" s="231"/>
      <c r="BJ61" s="231" t="s">
        <v>141</v>
      </c>
      <c r="BK61" s="231"/>
      <c r="BL61" s="231"/>
      <c r="BM61" s="231"/>
      <c r="BN61" s="231"/>
      <c r="BO61" s="231"/>
      <c r="BP61" s="231"/>
      <c r="BQ61" s="231"/>
      <c r="BS61" s="231" t="s">
        <v>141</v>
      </c>
      <c r="BT61" s="231"/>
      <c r="BU61" s="231"/>
      <c r="BV61" s="231"/>
      <c r="BW61" s="231"/>
      <c r="BX61" s="231"/>
      <c r="BY61" s="231"/>
      <c r="BZ61" s="231"/>
      <c r="CB61" s="231" t="s">
        <v>141</v>
      </c>
      <c r="CC61" s="231"/>
      <c r="CD61" s="231"/>
      <c r="CE61" s="231"/>
      <c r="CF61" s="231"/>
      <c r="CG61" s="231"/>
      <c r="CH61" s="231"/>
      <c r="CI61" s="231"/>
      <c r="CK61" s="231" t="s">
        <v>141</v>
      </c>
      <c r="CL61" s="231"/>
      <c r="CM61" s="231"/>
      <c r="CN61" s="231"/>
      <c r="CO61" s="231"/>
      <c r="CP61" s="231"/>
      <c r="CQ61" s="231"/>
      <c r="CR61" s="231"/>
      <c r="CT61" s="231" t="s">
        <v>141</v>
      </c>
      <c r="CU61" s="231"/>
      <c r="CV61" s="231"/>
      <c r="CW61" s="231"/>
      <c r="CX61" s="231"/>
      <c r="CY61" s="231"/>
      <c r="CZ61" s="231"/>
      <c r="DA61" s="231"/>
      <c r="DC61" s="231" t="s">
        <v>141</v>
      </c>
      <c r="DD61" s="231"/>
      <c r="DE61" s="231"/>
      <c r="DF61" s="231"/>
      <c r="DG61" s="231"/>
      <c r="DH61" s="231"/>
      <c r="DI61" s="231"/>
      <c r="DJ61" s="231"/>
      <c r="DL61" s="231" t="s">
        <v>141</v>
      </c>
      <c r="DM61" s="231"/>
      <c r="DN61" s="231"/>
      <c r="DO61" s="231"/>
      <c r="DP61" s="231"/>
      <c r="DQ61" s="231"/>
      <c r="DR61" s="231"/>
      <c r="DS61" s="231"/>
      <c r="DU61" s="231" t="s">
        <v>141</v>
      </c>
      <c r="DV61" s="231"/>
      <c r="DW61" s="231"/>
      <c r="DX61" s="231"/>
      <c r="DY61" s="231"/>
      <c r="DZ61" s="231"/>
      <c r="EA61" s="231"/>
      <c r="EB61" s="231"/>
      <c r="ED61" s="231" t="s">
        <v>141</v>
      </c>
      <c r="EE61" s="231"/>
      <c r="EF61" s="231"/>
      <c r="EG61" s="231"/>
      <c r="EH61" s="231"/>
      <c r="EI61" s="231"/>
      <c r="EJ61" s="231"/>
      <c r="EK61" s="231"/>
      <c r="EM61" s="231" t="s">
        <v>141</v>
      </c>
      <c r="EN61" s="231"/>
      <c r="EO61" s="231"/>
      <c r="EP61" s="231"/>
      <c r="EQ61" s="231"/>
      <c r="ER61" s="231"/>
      <c r="ES61" s="231"/>
      <c r="ET61" s="231"/>
      <c r="EV61" s="231" t="s">
        <v>141</v>
      </c>
      <c r="EW61" s="231"/>
      <c r="EX61" s="231"/>
      <c r="EY61" s="231"/>
      <c r="EZ61" s="231"/>
      <c r="FA61" s="231"/>
      <c r="FB61" s="231"/>
      <c r="FC61" s="231"/>
      <c r="FE61" s="231" t="s">
        <v>141</v>
      </c>
      <c r="FF61" s="231"/>
      <c r="FG61" s="231"/>
      <c r="FH61" s="231"/>
      <c r="FI61" s="231"/>
      <c r="FJ61" s="231"/>
      <c r="FK61" s="231"/>
      <c r="FL61" s="231"/>
      <c r="FN61" s="231" t="s">
        <v>141</v>
      </c>
      <c r="FO61" s="231"/>
      <c r="FP61" s="231"/>
      <c r="FQ61" s="231"/>
      <c r="FR61" s="231"/>
      <c r="FS61" s="231"/>
      <c r="FT61" s="231"/>
      <c r="FU61" s="231"/>
      <c r="FW61" s="231" t="s">
        <v>141</v>
      </c>
      <c r="FX61" s="231"/>
      <c r="FY61" s="231"/>
      <c r="FZ61" s="231"/>
      <c r="GA61" s="231"/>
      <c r="GB61" s="231"/>
      <c r="GC61" s="231"/>
      <c r="GD61" s="231"/>
      <c r="GF61" s="231" t="s">
        <v>141</v>
      </c>
      <c r="GG61" s="231"/>
      <c r="GH61" s="231"/>
      <c r="GI61" s="231"/>
      <c r="GJ61" s="231"/>
      <c r="GK61" s="231"/>
      <c r="GL61" s="231"/>
      <c r="GM61" s="231"/>
      <c r="GO61" s="231" t="s">
        <v>141</v>
      </c>
      <c r="GP61" s="231"/>
      <c r="GQ61" s="231"/>
      <c r="GR61" s="231"/>
      <c r="GS61" s="231"/>
      <c r="GT61" s="231"/>
      <c r="GU61" s="231"/>
      <c r="GV61" s="231"/>
    </row>
    <row r="63" spans="2:204" ht="63.75">
      <c r="B63" s="91" t="s">
        <v>147</v>
      </c>
      <c r="C63" s="91" t="s">
        <v>144</v>
      </c>
      <c r="D63" s="91" t="s">
        <v>145</v>
      </c>
      <c r="E63" s="91" t="s">
        <v>146</v>
      </c>
      <c r="F63" s="91" t="s">
        <v>149</v>
      </c>
      <c r="G63" s="222" t="s">
        <v>150</v>
      </c>
      <c r="H63" s="223"/>
      <c r="I63" s="224"/>
      <c r="K63" s="91" t="s">
        <v>147</v>
      </c>
      <c r="L63" s="91" t="s">
        <v>144</v>
      </c>
      <c r="M63" s="91" t="s">
        <v>145</v>
      </c>
      <c r="N63" s="91" t="s">
        <v>146</v>
      </c>
      <c r="O63" s="91" t="s">
        <v>149</v>
      </c>
      <c r="P63" s="222" t="s">
        <v>150</v>
      </c>
      <c r="Q63" s="223"/>
      <c r="R63" s="224"/>
      <c r="T63" s="91" t="s">
        <v>147</v>
      </c>
      <c r="U63" s="91" t="s">
        <v>144</v>
      </c>
      <c r="V63" s="91" t="s">
        <v>145</v>
      </c>
      <c r="W63" s="91" t="s">
        <v>146</v>
      </c>
      <c r="X63" s="91" t="s">
        <v>149</v>
      </c>
      <c r="Y63" s="222" t="s">
        <v>150</v>
      </c>
      <c r="Z63" s="223"/>
      <c r="AA63" s="224"/>
      <c r="AB63" s="91" t="s">
        <v>147</v>
      </c>
      <c r="AC63" s="91" t="s">
        <v>144</v>
      </c>
      <c r="AD63" s="91" t="s">
        <v>145</v>
      </c>
      <c r="AE63" s="91" t="s">
        <v>146</v>
      </c>
      <c r="AF63" s="91" t="s">
        <v>149</v>
      </c>
      <c r="AG63" s="222" t="s">
        <v>150</v>
      </c>
      <c r="AH63" s="223"/>
      <c r="AI63" s="224"/>
      <c r="AJ63" s="91" t="s">
        <v>147</v>
      </c>
      <c r="AK63" s="91" t="s">
        <v>144</v>
      </c>
      <c r="AL63" s="91" t="s">
        <v>145</v>
      </c>
      <c r="AM63" s="91" t="s">
        <v>146</v>
      </c>
      <c r="AN63" s="91" t="s">
        <v>149</v>
      </c>
      <c r="AO63" s="222" t="s">
        <v>150</v>
      </c>
      <c r="AP63" s="223"/>
      <c r="AQ63" s="224"/>
      <c r="AR63" s="91" t="s">
        <v>147</v>
      </c>
      <c r="AS63" s="91" t="s">
        <v>144</v>
      </c>
      <c r="AT63" s="91" t="s">
        <v>145</v>
      </c>
      <c r="AU63" s="91" t="s">
        <v>146</v>
      </c>
      <c r="AV63" s="91" t="s">
        <v>149</v>
      </c>
      <c r="AW63" s="222" t="s">
        <v>150</v>
      </c>
      <c r="AX63" s="223"/>
      <c r="AY63" s="224"/>
      <c r="BA63" s="91" t="s">
        <v>147</v>
      </c>
      <c r="BB63" s="91" t="s">
        <v>144</v>
      </c>
      <c r="BC63" s="91" t="s">
        <v>145</v>
      </c>
      <c r="BD63" s="91" t="s">
        <v>146</v>
      </c>
      <c r="BE63" s="91" t="s">
        <v>149</v>
      </c>
      <c r="BF63" s="222" t="s">
        <v>150</v>
      </c>
      <c r="BG63" s="223"/>
      <c r="BH63" s="224"/>
      <c r="BJ63" s="91" t="s">
        <v>147</v>
      </c>
      <c r="BK63" s="91" t="s">
        <v>144</v>
      </c>
      <c r="BL63" s="91" t="s">
        <v>145</v>
      </c>
      <c r="BM63" s="91" t="s">
        <v>146</v>
      </c>
      <c r="BN63" s="91" t="s">
        <v>149</v>
      </c>
      <c r="BO63" s="222" t="s">
        <v>150</v>
      </c>
      <c r="BP63" s="223"/>
      <c r="BQ63" s="224"/>
      <c r="BS63" s="91" t="s">
        <v>147</v>
      </c>
      <c r="BT63" s="91" t="s">
        <v>144</v>
      </c>
      <c r="BU63" s="91" t="s">
        <v>145</v>
      </c>
      <c r="BV63" s="91" t="s">
        <v>146</v>
      </c>
      <c r="BW63" s="91" t="s">
        <v>149</v>
      </c>
      <c r="BX63" s="222" t="s">
        <v>150</v>
      </c>
      <c r="BY63" s="223"/>
      <c r="BZ63" s="224"/>
      <c r="CB63" s="91" t="s">
        <v>147</v>
      </c>
      <c r="CC63" s="91" t="s">
        <v>144</v>
      </c>
      <c r="CD63" s="91" t="s">
        <v>145</v>
      </c>
      <c r="CE63" s="91" t="s">
        <v>146</v>
      </c>
      <c r="CF63" s="91" t="s">
        <v>149</v>
      </c>
      <c r="CG63" s="222" t="s">
        <v>150</v>
      </c>
      <c r="CH63" s="223"/>
      <c r="CI63" s="224"/>
      <c r="CK63" s="91" t="s">
        <v>147</v>
      </c>
      <c r="CL63" s="91" t="s">
        <v>144</v>
      </c>
      <c r="CM63" s="91" t="s">
        <v>145</v>
      </c>
      <c r="CN63" s="91" t="s">
        <v>146</v>
      </c>
      <c r="CO63" s="91" t="s">
        <v>149</v>
      </c>
      <c r="CP63" s="222" t="s">
        <v>150</v>
      </c>
      <c r="CQ63" s="223"/>
      <c r="CR63" s="224"/>
      <c r="CT63" s="91" t="s">
        <v>147</v>
      </c>
      <c r="CU63" s="91" t="s">
        <v>144</v>
      </c>
      <c r="CV63" s="91" t="s">
        <v>145</v>
      </c>
      <c r="CW63" s="91" t="s">
        <v>146</v>
      </c>
      <c r="CX63" s="91" t="s">
        <v>149</v>
      </c>
      <c r="CY63" s="222" t="s">
        <v>150</v>
      </c>
      <c r="CZ63" s="223"/>
      <c r="DA63" s="224"/>
      <c r="DC63" s="91" t="s">
        <v>147</v>
      </c>
      <c r="DD63" s="91" t="s">
        <v>144</v>
      </c>
      <c r="DE63" s="91" t="s">
        <v>145</v>
      </c>
      <c r="DF63" s="91" t="s">
        <v>146</v>
      </c>
      <c r="DG63" s="91" t="s">
        <v>149</v>
      </c>
      <c r="DH63" s="222" t="s">
        <v>150</v>
      </c>
      <c r="DI63" s="223"/>
      <c r="DJ63" s="224"/>
      <c r="DL63" s="91" t="s">
        <v>147</v>
      </c>
      <c r="DM63" s="91" t="s">
        <v>144</v>
      </c>
      <c r="DN63" s="91" t="s">
        <v>145</v>
      </c>
      <c r="DO63" s="91" t="s">
        <v>146</v>
      </c>
      <c r="DP63" s="91" t="s">
        <v>149</v>
      </c>
      <c r="DQ63" s="222" t="s">
        <v>150</v>
      </c>
      <c r="DR63" s="223"/>
      <c r="DS63" s="224"/>
      <c r="DU63" s="91" t="s">
        <v>147</v>
      </c>
      <c r="DV63" s="91" t="s">
        <v>144</v>
      </c>
      <c r="DW63" s="91" t="s">
        <v>145</v>
      </c>
      <c r="DX63" s="91" t="s">
        <v>146</v>
      </c>
      <c r="DY63" s="91" t="s">
        <v>149</v>
      </c>
      <c r="DZ63" s="222" t="s">
        <v>150</v>
      </c>
      <c r="EA63" s="223"/>
      <c r="EB63" s="224"/>
      <c r="ED63" s="91" t="s">
        <v>147</v>
      </c>
      <c r="EE63" s="91" t="s">
        <v>144</v>
      </c>
      <c r="EF63" s="91" t="s">
        <v>145</v>
      </c>
      <c r="EG63" s="91" t="s">
        <v>146</v>
      </c>
      <c r="EH63" s="91" t="s">
        <v>149</v>
      </c>
      <c r="EI63" s="222" t="s">
        <v>150</v>
      </c>
      <c r="EJ63" s="223"/>
      <c r="EK63" s="224"/>
      <c r="EM63" s="91" t="s">
        <v>147</v>
      </c>
      <c r="EN63" s="91" t="s">
        <v>144</v>
      </c>
      <c r="EO63" s="91" t="s">
        <v>145</v>
      </c>
      <c r="EP63" s="91" t="s">
        <v>146</v>
      </c>
      <c r="EQ63" s="91" t="s">
        <v>149</v>
      </c>
      <c r="ER63" s="222" t="s">
        <v>150</v>
      </c>
      <c r="ES63" s="223"/>
      <c r="ET63" s="224"/>
      <c r="EV63" s="91" t="s">
        <v>147</v>
      </c>
      <c r="EW63" s="91" t="s">
        <v>144</v>
      </c>
      <c r="EX63" s="91" t="s">
        <v>145</v>
      </c>
      <c r="EY63" s="91" t="s">
        <v>146</v>
      </c>
      <c r="EZ63" s="91" t="s">
        <v>149</v>
      </c>
      <c r="FA63" s="222" t="s">
        <v>150</v>
      </c>
      <c r="FB63" s="223"/>
      <c r="FC63" s="224"/>
      <c r="FE63" s="91" t="s">
        <v>147</v>
      </c>
      <c r="FF63" s="91" t="s">
        <v>144</v>
      </c>
      <c r="FG63" s="91" t="s">
        <v>145</v>
      </c>
      <c r="FH63" s="91" t="s">
        <v>146</v>
      </c>
      <c r="FI63" s="91" t="s">
        <v>149</v>
      </c>
      <c r="FJ63" s="222" t="s">
        <v>150</v>
      </c>
      <c r="FK63" s="223"/>
      <c r="FL63" s="224"/>
      <c r="FN63" s="91" t="s">
        <v>147</v>
      </c>
      <c r="FO63" s="91" t="s">
        <v>144</v>
      </c>
      <c r="FP63" s="91" t="s">
        <v>145</v>
      </c>
      <c r="FQ63" s="91" t="s">
        <v>146</v>
      </c>
      <c r="FR63" s="91" t="s">
        <v>149</v>
      </c>
      <c r="FS63" s="222" t="s">
        <v>150</v>
      </c>
      <c r="FT63" s="223"/>
      <c r="FU63" s="224"/>
      <c r="FW63" s="91" t="s">
        <v>147</v>
      </c>
      <c r="FX63" s="91" t="s">
        <v>144</v>
      </c>
      <c r="FY63" s="91" t="s">
        <v>145</v>
      </c>
      <c r="FZ63" s="91" t="s">
        <v>146</v>
      </c>
      <c r="GA63" s="91" t="s">
        <v>149</v>
      </c>
      <c r="GB63" s="222" t="s">
        <v>150</v>
      </c>
      <c r="GC63" s="223"/>
      <c r="GD63" s="224"/>
      <c r="GF63" s="91" t="s">
        <v>147</v>
      </c>
      <c r="GG63" s="91" t="s">
        <v>144</v>
      </c>
      <c r="GH63" s="91" t="s">
        <v>145</v>
      </c>
      <c r="GI63" s="91" t="s">
        <v>146</v>
      </c>
      <c r="GJ63" s="92" t="s">
        <v>149</v>
      </c>
      <c r="GK63" s="222" t="s">
        <v>150</v>
      </c>
      <c r="GL63" s="223"/>
      <c r="GM63" s="224"/>
      <c r="GO63" s="91" t="s">
        <v>147</v>
      </c>
      <c r="GP63" s="91" t="s">
        <v>144</v>
      </c>
      <c r="GQ63" s="91" t="s">
        <v>145</v>
      </c>
      <c r="GR63" s="91" t="s">
        <v>146</v>
      </c>
      <c r="GS63" s="91" t="s">
        <v>149</v>
      </c>
      <c r="GT63" s="222" t="s">
        <v>150</v>
      </c>
      <c r="GU63" s="223"/>
      <c r="GV63" s="224"/>
    </row>
    <row r="64" spans="2:204">
      <c r="B64" s="213">
        <v>1</v>
      </c>
      <c r="C64" s="213" t="s">
        <v>407</v>
      </c>
      <c r="D64" s="217">
        <v>58800000</v>
      </c>
      <c r="E64" s="213" t="s">
        <v>376</v>
      </c>
      <c r="F64" s="213" t="s">
        <v>408</v>
      </c>
      <c r="G64" s="91" t="s">
        <v>148</v>
      </c>
      <c r="H64" s="93"/>
      <c r="I64" s="94">
        <f t="shared" ref="I64:I66" si="207">IFERROR(H64/H67,0)</f>
        <v>0</v>
      </c>
      <c r="K64" s="213">
        <v>1</v>
      </c>
      <c r="L64" s="213"/>
      <c r="M64" s="213"/>
      <c r="N64" s="213"/>
      <c r="O64" s="213"/>
      <c r="P64" s="91" t="s">
        <v>148</v>
      </c>
      <c r="Q64" s="93"/>
      <c r="R64" s="94">
        <f t="shared" ref="R64:R66" si="208">IFERROR(Q64/Q67,0)</f>
        <v>0</v>
      </c>
      <c r="T64" s="213">
        <v>1</v>
      </c>
      <c r="U64" s="213"/>
      <c r="V64" s="213"/>
      <c r="W64" s="213"/>
      <c r="X64" s="213"/>
      <c r="Y64" s="91" t="s">
        <v>148</v>
      </c>
      <c r="Z64" s="93"/>
      <c r="AA64" s="94">
        <f t="shared" ref="AA64:AA66" si="209">IFERROR(Z64/Z67,0)</f>
        <v>0</v>
      </c>
      <c r="AB64" s="213">
        <v>1</v>
      </c>
      <c r="AC64" s="213"/>
      <c r="AD64" s="213"/>
      <c r="AE64" s="213"/>
      <c r="AF64" s="213"/>
      <c r="AG64" s="91" t="s">
        <v>148</v>
      </c>
      <c r="AH64" s="93"/>
      <c r="AI64" s="94">
        <f t="shared" ref="AI64:AI66" si="210">IFERROR(AH64/AH67,0)</f>
        <v>0</v>
      </c>
      <c r="AJ64" s="213">
        <v>1</v>
      </c>
      <c r="AK64" s="213"/>
      <c r="AL64" s="213"/>
      <c r="AM64" s="213"/>
      <c r="AN64" s="213"/>
      <c r="AO64" s="91" t="s">
        <v>148</v>
      </c>
      <c r="AP64" s="93"/>
      <c r="AQ64" s="94">
        <f t="shared" ref="AQ64:AQ66" si="211">IFERROR(AP64/AP67,0)</f>
        <v>0</v>
      </c>
      <c r="AR64" s="213">
        <v>1</v>
      </c>
      <c r="AS64" s="213"/>
      <c r="AT64" s="213"/>
      <c r="AU64" s="213"/>
      <c r="AV64" s="213"/>
      <c r="AW64" s="91" t="s">
        <v>148</v>
      </c>
      <c r="AX64" s="93"/>
      <c r="AY64" s="94">
        <f t="shared" ref="AY64:AY66" si="212">IFERROR(AX64/AX67,0)</f>
        <v>0</v>
      </c>
      <c r="BA64" s="213">
        <v>1</v>
      </c>
      <c r="BB64" s="213"/>
      <c r="BC64" s="213"/>
      <c r="BD64" s="213"/>
      <c r="BE64" s="213"/>
      <c r="BF64" s="91" t="s">
        <v>148</v>
      </c>
      <c r="BG64" s="93"/>
      <c r="BH64" s="94">
        <f t="shared" ref="BH64:BH66" si="213">IFERROR(BG64/BG67,0)</f>
        <v>0</v>
      </c>
      <c r="BJ64" s="213">
        <v>1</v>
      </c>
      <c r="BK64" s="213"/>
      <c r="BL64" s="213"/>
      <c r="BM64" s="213"/>
      <c r="BN64" s="213"/>
      <c r="BO64" s="91" t="s">
        <v>148</v>
      </c>
      <c r="BP64" s="93"/>
      <c r="BQ64" s="94">
        <f t="shared" ref="BQ64:BQ66" si="214">IFERROR(BP64/BP67,0)</f>
        <v>0</v>
      </c>
      <c r="BS64" s="213">
        <v>1</v>
      </c>
      <c r="BT64" s="213" t="s">
        <v>327</v>
      </c>
      <c r="BU64" s="213">
        <v>9913800</v>
      </c>
      <c r="BV64" s="213" t="s">
        <v>328</v>
      </c>
      <c r="BW64" s="213" t="s">
        <v>409</v>
      </c>
      <c r="BX64" s="91" t="s">
        <v>148</v>
      </c>
      <c r="BY64" s="93"/>
      <c r="BZ64" s="94">
        <f t="shared" ref="BZ64:BZ66" si="215">IFERROR(BY64/BY67,0)</f>
        <v>0</v>
      </c>
      <c r="CB64" s="213">
        <v>1</v>
      </c>
      <c r="CC64" s="213"/>
      <c r="CD64" s="213"/>
      <c r="CE64" s="213"/>
      <c r="CF64" s="213"/>
      <c r="CG64" s="91" t="s">
        <v>148</v>
      </c>
      <c r="CH64" s="93"/>
      <c r="CI64" s="94">
        <f t="shared" ref="CI64:CI66" si="216">IFERROR(CH64/CH67,0)</f>
        <v>0</v>
      </c>
      <c r="CK64" s="213">
        <v>1</v>
      </c>
      <c r="CL64" s="213"/>
      <c r="CM64" s="213"/>
      <c r="CN64" s="213"/>
      <c r="CO64" s="213"/>
      <c r="CP64" s="91" t="s">
        <v>148</v>
      </c>
      <c r="CQ64" s="93"/>
      <c r="CR64" s="94">
        <f t="shared" ref="CR64:CR66" si="217">IFERROR(CQ64/CQ67,0)</f>
        <v>0</v>
      </c>
      <c r="CT64" s="213">
        <v>1</v>
      </c>
      <c r="CU64" s="213"/>
      <c r="CV64" s="213"/>
      <c r="CW64" s="213"/>
      <c r="CX64" s="213"/>
      <c r="CY64" s="91" t="s">
        <v>148</v>
      </c>
      <c r="CZ64" s="93"/>
      <c r="DA64" s="94">
        <f t="shared" ref="DA64:DA66" si="218">IFERROR(CZ64/CZ67,0)</f>
        <v>0</v>
      </c>
      <c r="DC64" s="213">
        <v>1</v>
      </c>
      <c r="DD64" s="216" t="s">
        <v>362</v>
      </c>
      <c r="DE64" s="217">
        <v>9997233</v>
      </c>
      <c r="DF64" s="213" t="s">
        <v>355</v>
      </c>
      <c r="DG64" s="213" t="s">
        <v>410</v>
      </c>
      <c r="DH64" s="91" t="s">
        <v>148</v>
      </c>
      <c r="DI64" s="93"/>
      <c r="DJ64" s="94">
        <f t="shared" ref="DJ64:DJ66" si="219">IFERROR(DI64/DI67,0)</f>
        <v>0</v>
      </c>
      <c r="DL64" s="213">
        <v>1</v>
      </c>
      <c r="DM64" s="213" t="s">
        <v>411</v>
      </c>
      <c r="DN64" s="213">
        <v>724500000</v>
      </c>
      <c r="DO64" s="213" t="s">
        <v>386</v>
      </c>
      <c r="DP64" s="213" t="s">
        <v>412</v>
      </c>
      <c r="DQ64" s="91" t="s">
        <v>148</v>
      </c>
      <c r="DR64" s="93"/>
      <c r="DS64" s="94">
        <f t="shared" ref="DS64:DS66" si="220">IFERROR(DR64/DR67,0)</f>
        <v>0</v>
      </c>
      <c r="DU64" s="213">
        <v>1</v>
      </c>
      <c r="DV64" s="213" t="s">
        <v>377</v>
      </c>
      <c r="DW64" s="217">
        <v>250000000</v>
      </c>
      <c r="DX64" s="213" t="s">
        <v>378</v>
      </c>
      <c r="DY64" s="213" t="s">
        <v>413</v>
      </c>
      <c r="DZ64" s="91" t="s">
        <v>148</v>
      </c>
      <c r="EA64" s="93"/>
      <c r="EB64" s="94">
        <f t="shared" ref="EB64:EB66" si="221">IFERROR(EA64/EA67,0)</f>
        <v>0</v>
      </c>
      <c r="ED64" s="213">
        <v>1</v>
      </c>
      <c r="EE64" s="216" t="s">
        <v>340</v>
      </c>
      <c r="EF64" s="217">
        <v>2000000</v>
      </c>
      <c r="EG64" s="213" t="s">
        <v>222</v>
      </c>
      <c r="EH64" s="213" t="s">
        <v>410</v>
      </c>
      <c r="EI64" s="91" t="s">
        <v>148</v>
      </c>
      <c r="EJ64" s="93">
        <v>2000000</v>
      </c>
      <c r="EK64" s="94">
        <f t="shared" ref="EK64:EK66" si="222">IFERROR(EJ64/EJ67,0)</f>
        <v>1</v>
      </c>
      <c r="EM64" s="213">
        <v>1</v>
      </c>
      <c r="EN64" s="216" t="s">
        <v>414</v>
      </c>
      <c r="EO64" s="217">
        <v>43600000</v>
      </c>
      <c r="EP64" s="213"/>
      <c r="EQ64" s="213" t="s">
        <v>410</v>
      </c>
      <c r="ER64" s="91" t="s">
        <v>148</v>
      </c>
      <c r="ES64" s="93">
        <v>43600000</v>
      </c>
      <c r="ET64" s="94">
        <f t="shared" ref="ET64:ET66" si="223">IFERROR(ES64/ES67,0)</f>
        <v>1</v>
      </c>
      <c r="EV64" s="213">
        <v>1</v>
      </c>
      <c r="EW64" s="216" t="s">
        <v>333</v>
      </c>
      <c r="EX64" s="217">
        <v>2000000</v>
      </c>
      <c r="EY64" s="213" t="s">
        <v>334</v>
      </c>
      <c r="EZ64" s="213" t="s">
        <v>410</v>
      </c>
      <c r="FA64" s="91" t="s">
        <v>148</v>
      </c>
      <c r="FB64" s="93">
        <v>2000000</v>
      </c>
      <c r="FC64" s="94">
        <f t="shared" ref="FC64:FC66" si="224">IFERROR(FB64/FB67,0)</f>
        <v>1</v>
      </c>
      <c r="FE64" s="213">
        <v>1</v>
      </c>
      <c r="FF64" s="216" t="s">
        <v>415</v>
      </c>
      <c r="FG64" s="217">
        <v>6000000</v>
      </c>
      <c r="FH64" s="213" t="s">
        <v>347</v>
      </c>
      <c r="FI64" s="213" t="s">
        <v>410</v>
      </c>
      <c r="FJ64" s="91" t="s">
        <v>148</v>
      </c>
      <c r="FK64" s="93">
        <v>6000000</v>
      </c>
      <c r="FL64" s="94">
        <f t="shared" ref="FL64:FL66" si="225">IFERROR(FK64/FK67,0)</f>
        <v>1</v>
      </c>
      <c r="FN64" s="213">
        <v>1</v>
      </c>
      <c r="FO64" s="216" t="s">
        <v>416</v>
      </c>
      <c r="FP64" s="221">
        <v>9471000</v>
      </c>
      <c r="FQ64" s="213" t="s">
        <v>357</v>
      </c>
      <c r="FR64" s="213" t="s">
        <v>410</v>
      </c>
      <c r="FS64" s="91" t="s">
        <v>148</v>
      </c>
      <c r="FT64" s="93">
        <v>9471000</v>
      </c>
      <c r="FU64" s="94">
        <f t="shared" ref="FU64:FU66" si="226">IFERROR(FT64/FT67,0)</f>
        <v>1</v>
      </c>
      <c r="FW64" s="213">
        <v>1</v>
      </c>
      <c r="FX64" s="213" t="s">
        <v>179</v>
      </c>
      <c r="FY64" s="240">
        <v>75000000</v>
      </c>
      <c r="FZ64" s="216" t="s">
        <v>350</v>
      </c>
      <c r="GA64" s="216" t="s">
        <v>180</v>
      </c>
      <c r="GB64" s="91" t="s">
        <v>148</v>
      </c>
      <c r="GC64" s="95">
        <f>GC67</f>
        <v>75000000</v>
      </c>
      <c r="GD64" s="94">
        <f t="shared" ref="GD64:GD66" si="227">IFERROR(GC64/GC67,0)</f>
        <v>1</v>
      </c>
      <c r="GF64" s="213">
        <v>1</v>
      </c>
      <c r="GG64" s="216" t="s">
        <v>182</v>
      </c>
      <c r="GH64" s="219">
        <v>33345000</v>
      </c>
      <c r="GI64" s="213" t="s">
        <v>183</v>
      </c>
      <c r="GJ64" s="216" t="s">
        <v>180</v>
      </c>
      <c r="GK64" s="91" t="s">
        <v>148</v>
      </c>
      <c r="GL64" s="93">
        <f>GL67</f>
        <v>33345000</v>
      </c>
      <c r="GM64" s="94">
        <f t="shared" ref="GM64:GM66" si="228">IFERROR(GL64/GL67,0)</f>
        <v>1</v>
      </c>
      <c r="GO64" s="213">
        <v>1</v>
      </c>
      <c r="GP64" s="213"/>
      <c r="GQ64" s="213"/>
      <c r="GR64" s="213"/>
      <c r="GS64" s="213"/>
      <c r="GT64" s="91" t="s">
        <v>148</v>
      </c>
      <c r="GU64" s="93"/>
      <c r="GV64" s="94">
        <f t="shared" ref="GV64:GV66" si="229">IFERROR(GU64/GU67,0)</f>
        <v>0</v>
      </c>
    </row>
    <row r="65" spans="2:204">
      <c r="B65" s="214"/>
      <c r="C65" s="214"/>
      <c r="D65" s="214"/>
      <c r="E65" s="214"/>
      <c r="F65" s="214"/>
      <c r="G65" s="91" t="s">
        <v>9</v>
      </c>
      <c r="H65" s="93"/>
      <c r="I65" s="94">
        <f t="shared" si="207"/>
        <v>0</v>
      </c>
      <c r="K65" s="214"/>
      <c r="L65" s="214"/>
      <c r="M65" s="214"/>
      <c r="N65" s="214"/>
      <c r="O65" s="214"/>
      <c r="P65" s="91" t="s">
        <v>9</v>
      </c>
      <c r="Q65" s="93"/>
      <c r="R65" s="94">
        <f t="shared" si="208"/>
        <v>0</v>
      </c>
      <c r="T65" s="214"/>
      <c r="U65" s="214"/>
      <c r="V65" s="214"/>
      <c r="W65" s="214"/>
      <c r="X65" s="214"/>
      <c r="Y65" s="91" t="s">
        <v>9</v>
      </c>
      <c r="Z65" s="93"/>
      <c r="AA65" s="94">
        <f t="shared" si="209"/>
        <v>0</v>
      </c>
      <c r="AB65" s="214"/>
      <c r="AC65" s="214"/>
      <c r="AD65" s="214"/>
      <c r="AE65" s="214"/>
      <c r="AF65" s="214"/>
      <c r="AG65" s="91" t="s">
        <v>9</v>
      </c>
      <c r="AH65" s="93"/>
      <c r="AI65" s="94">
        <f t="shared" si="210"/>
        <v>0</v>
      </c>
      <c r="AJ65" s="214"/>
      <c r="AK65" s="214"/>
      <c r="AL65" s="214"/>
      <c r="AM65" s="214"/>
      <c r="AN65" s="214"/>
      <c r="AO65" s="91" t="s">
        <v>9</v>
      </c>
      <c r="AP65" s="93"/>
      <c r="AQ65" s="94">
        <f t="shared" si="211"/>
        <v>0</v>
      </c>
      <c r="AR65" s="214"/>
      <c r="AS65" s="214"/>
      <c r="AT65" s="214"/>
      <c r="AU65" s="214"/>
      <c r="AV65" s="214"/>
      <c r="AW65" s="91" t="s">
        <v>9</v>
      </c>
      <c r="AX65" s="93"/>
      <c r="AY65" s="94">
        <f t="shared" si="212"/>
        <v>0</v>
      </c>
      <c r="BA65" s="214"/>
      <c r="BB65" s="214"/>
      <c r="BC65" s="214"/>
      <c r="BD65" s="214"/>
      <c r="BE65" s="214"/>
      <c r="BF65" s="91" t="s">
        <v>9</v>
      </c>
      <c r="BG65" s="93"/>
      <c r="BH65" s="94">
        <f t="shared" si="213"/>
        <v>0</v>
      </c>
      <c r="BJ65" s="214"/>
      <c r="BK65" s="214"/>
      <c r="BL65" s="214"/>
      <c r="BM65" s="214"/>
      <c r="BN65" s="214"/>
      <c r="BO65" s="91" t="s">
        <v>9</v>
      </c>
      <c r="BP65" s="93"/>
      <c r="BQ65" s="94">
        <f t="shared" si="214"/>
        <v>0</v>
      </c>
      <c r="BS65" s="214"/>
      <c r="BT65" s="214"/>
      <c r="BU65" s="214"/>
      <c r="BV65" s="214"/>
      <c r="BW65" s="214"/>
      <c r="BX65" s="91" t="s">
        <v>9</v>
      </c>
      <c r="BY65" s="93"/>
      <c r="BZ65" s="94">
        <f t="shared" si="215"/>
        <v>0</v>
      </c>
      <c r="CB65" s="214"/>
      <c r="CC65" s="214"/>
      <c r="CD65" s="214"/>
      <c r="CE65" s="214"/>
      <c r="CF65" s="214"/>
      <c r="CG65" s="91" t="s">
        <v>9</v>
      </c>
      <c r="CH65" s="93"/>
      <c r="CI65" s="94">
        <f t="shared" si="216"/>
        <v>0</v>
      </c>
      <c r="CK65" s="214"/>
      <c r="CL65" s="214"/>
      <c r="CM65" s="214"/>
      <c r="CN65" s="214"/>
      <c r="CO65" s="214"/>
      <c r="CP65" s="91" t="s">
        <v>9</v>
      </c>
      <c r="CQ65" s="93"/>
      <c r="CR65" s="94">
        <f t="shared" si="217"/>
        <v>0</v>
      </c>
      <c r="CT65" s="214"/>
      <c r="CU65" s="214"/>
      <c r="CV65" s="214"/>
      <c r="CW65" s="214"/>
      <c r="CX65" s="214"/>
      <c r="CY65" s="91" t="s">
        <v>9</v>
      </c>
      <c r="CZ65" s="93"/>
      <c r="DA65" s="94">
        <f t="shared" si="218"/>
        <v>0</v>
      </c>
      <c r="DC65" s="214"/>
      <c r="DD65" s="214"/>
      <c r="DE65" s="214"/>
      <c r="DF65" s="214"/>
      <c r="DG65" s="214"/>
      <c r="DH65" s="91" t="s">
        <v>9</v>
      </c>
      <c r="DI65" s="93"/>
      <c r="DJ65" s="94">
        <f t="shared" si="219"/>
        <v>0</v>
      </c>
      <c r="DL65" s="214"/>
      <c r="DM65" s="214"/>
      <c r="DN65" s="214"/>
      <c r="DO65" s="214"/>
      <c r="DP65" s="214"/>
      <c r="DQ65" s="91" t="s">
        <v>9</v>
      </c>
      <c r="DR65" s="93"/>
      <c r="DS65" s="94">
        <f t="shared" si="220"/>
        <v>0</v>
      </c>
      <c r="DU65" s="214"/>
      <c r="DV65" s="214"/>
      <c r="DW65" s="214"/>
      <c r="DX65" s="214"/>
      <c r="DY65" s="214"/>
      <c r="DZ65" s="91" t="s">
        <v>9</v>
      </c>
      <c r="EA65" s="93"/>
      <c r="EB65" s="94">
        <f t="shared" si="221"/>
        <v>0</v>
      </c>
      <c r="ED65" s="214"/>
      <c r="EE65" s="214"/>
      <c r="EF65" s="214"/>
      <c r="EG65" s="214"/>
      <c r="EH65" s="214"/>
      <c r="EI65" s="91" t="s">
        <v>9</v>
      </c>
      <c r="EJ65" s="93"/>
      <c r="EK65" s="94">
        <f t="shared" si="222"/>
        <v>0</v>
      </c>
      <c r="EM65" s="214"/>
      <c r="EN65" s="214"/>
      <c r="EO65" s="214"/>
      <c r="EP65" s="214"/>
      <c r="EQ65" s="214"/>
      <c r="ER65" s="91" t="s">
        <v>9</v>
      </c>
      <c r="ES65" s="93"/>
      <c r="ET65" s="94">
        <f t="shared" si="223"/>
        <v>0</v>
      </c>
      <c r="EV65" s="214"/>
      <c r="EW65" s="214"/>
      <c r="EX65" s="214"/>
      <c r="EY65" s="214"/>
      <c r="EZ65" s="214"/>
      <c r="FA65" s="91" t="s">
        <v>9</v>
      </c>
      <c r="FB65" s="93"/>
      <c r="FC65" s="94">
        <f t="shared" si="224"/>
        <v>0</v>
      </c>
      <c r="FE65" s="214"/>
      <c r="FF65" s="214"/>
      <c r="FG65" s="214"/>
      <c r="FH65" s="214"/>
      <c r="FI65" s="214"/>
      <c r="FJ65" s="91" t="s">
        <v>9</v>
      </c>
      <c r="FK65" s="93"/>
      <c r="FL65" s="94">
        <f t="shared" si="225"/>
        <v>0</v>
      </c>
      <c r="FN65" s="214"/>
      <c r="FO65" s="214"/>
      <c r="FP65" s="214"/>
      <c r="FQ65" s="214"/>
      <c r="FR65" s="214"/>
      <c r="FS65" s="91" t="s">
        <v>9</v>
      </c>
      <c r="FT65" s="93"/>
      <c r="FU65" s="94">
        <f t="shared" si="226"/>
        <v>0</v>
      </c>
      <c r="FW65" s="214"/>
      <c r="FX65" s="214"/>
      <c r="FY65" s="214"/>
      <c r="FZ65" s="214"/>
      <c r="GA65" s="214"/>
      <c r="GB65" s="91" t="s">
        <v>9</v>
      </c>
      <c r="GC65" s="95"/>
      <c r="GD65" s="94">
        <f t="shared" si="227"/>
        <v>0</v>
      </c>
      <c r="GF65" s="214"/>
      <c r="GG65" s="214"/>
      <c r="GH65" s="214"/>
      <c r="GI65" s="214"/>
      <c r="GJ65" s="214"/>
      <c r="GK65" s="91" t="s">
        <v>9</v>
      </c>
      <c r="GL65" s="91"/>
      <c r="GM65" s="94">
        <f t="shared" si="228"/>
        <v>0</v>
      </c>
      <c r="GO65" s="214"/>
      <c r="GP65" s="214"/>
      <c r="GQ65" s="214"/>
      <c r="GR65" s="214"/>
      <c r="GS65" s="214"/>
      <c r="GT65" s="91" t="s">
        <v>9</v>
      </c>
      <c r="GU65" s="93"/>
      <c r="GV65" s="94">
        <f t="shared" si="229"/>
        <v>0</v>
      </c>
    </row>
    <row r="66" spans="2:204">
      <c r="B66" s="214"/>
      <c r="C66" s="214"/>
      <c r="D66" s="214"/>
      <c r="E66" s="214"/>
      <c r="F66" s="214"/>
      <c r="G66" s="91" t="s">
        <v>8</v>
      </c>
      <c r="H66" s="93"/>
      <c r="I66" s="94">
        <f t="shared" si="207"/>
        <v>0</v>
      </c>
      <c r="K66" s="214"/>
      <c r="L66" s="214"/>
      <c r="M66" s="214"/>
      <c r="N66" s="214"/>
      <c r="O66" s="214"/>
      <c r="P66" s="91" t="s">
        <v>8</v>
      </c>
      <c r="Q66" s="93"/>
      <c r="R66" s="94">
        <f t="shared" si="208"/>
        <v>0</v>
      </c>
      <c r="T66" s="214"/>
      <c r="U66" s="214"/>
      <c r="V66" s="214"/>
      <c r="W66" s="214"/>
      <c r="X66" s="214"/>
      <c r="Y66" s="91" t="s">
        <v>8</v>
      </c>
      <c r="Z66" s="93"/>
      <c r="AA66" s="94">
        <f t="shared" si="209"/>
        <v>0</v>
      </c>
      <c r="AB66" s="214"/>
      <c r="AC66" s="214"/>
      <c r="AD66" s="214"/>
      <c r="AE66" s="214"/>
      <c r="AF66" s="214"/>
      <c r="AG66" s="91" t="s">
        <v>8</v>
      </c>
      <c r="AH66" s="93"/>
      <c r="AI66" s="94">
        <f t="shared" si="210"/>
        <v>0</v>
      </c>
      <c r="AJ66" s="214"/>
      <c r="AK66" s="214"/>
      <c r="AL66" s="214"/>
      <c r="AM66" s="214"/>
      <c r="AN66" s="214"/>
      <c r="AO66" s="91" t="s">
        <v>8</v>
      </c>
      <c r="AP66" s="93"/>
      <c r="AQ66" s="94">
        <f t="shared" si="211"/>
        <v>0</v>
      </c>
      <c r="AR66" s="214"/>
      <c r="AS66" s="214"/>
      <c r="AT66" s="214"/>
      <c r="AU66" s="214"/>
      <c r="AV66" s="214"/>
      <c r="AW66" s="91" t="s">
        <v>8</v>
      </c>
      <c r="AX66" s="93"/>
      <c r="AY66" s="94">
        <f t="shared" si="212"/>
        <v>0</v>
      </c>
      <c r="BA66" s="214"/>
      <c r="BB66" s="214"/>
      <c r="BC66" s="214"/>
      <c r="BD66" s="214"/>
      <c r="BE66" s="214"/>
      <c r="BF66" s="91" t="s">
        <v>8</v>
      </c>
      <c r="BG66" s="93"/>
      <c r="BH66" s="94">
        <f t="shared" si="213"/>
        <v>0</v>
      </c>
      <c r="BJ66" s="214"/>
      <c r="BK66" s="214"/>
      <c r="BL66" s="214"/>
      <c r="BM66" s="214"/>
      <c r="BN66" s="214"/>
      <c r="BO66" s="91" t="s">
        <v>8</v>
      </c>
      <c r="BP66" s="93"/>
      <c r="BQ66" s="94">
        <f t="shared" si="214"/>
        <v>0</v>
      </c>
      <c r="BS66" s="214"/>
      <c r="BT66" s="214"/>
      <c r="BU66" s="214"/>
      <c r="BV66" s="214"/>
      <c r="BW66" s="214"/>
      <c r="BX66" s="91" t="s">
        <v>8</v>
      </c>
      <c r="BY66" s="93"/>
      <c r="BZ66" s="94">
        <f t="shared" si="215"/>
        <v>0</v>
      </c>
      <c r="CB66" s="214"/>
      <c r="CC66" s="214"/>
      <c r="CD66" s="214"/>
      <c r="CE66" s="214"/>
      <c r="CF66" s="214"/>
      <c r="CG66" s="91" t="s">
        <v>8</v>
      </c>
      <c r="CH66" s="93"/>
      <c r="CI66" s="94">
        <f t="shared" si="216"/>
        <v>0</v>
      </c>
      <c r="CK66" s="214"/>
      <c r="CL66" s="214"/>
      <c r="CM66" s="214"/>
      <c r="CN66" s="214"/>
      <c r="CO66" s="214"/>
      <c r="CP66" s="91" t="s">
        <v>8</v>
      </c>
      <c r="CQ66" s="93"/>
      <c r="CR66" s="94">
        <f t="shared" si="217"/>
        <v>0</v>
      </c>
      <c r="CT66" s="214"/>
      <c r="CU66" s="214"/>
      <c r="CV66" s="214"/>
      <c r="CW66" s="214"/>
      <c r="CX66" s="214"/>
      <c r="CY66" s="91" t="s">
        <v>8</v>
      </c>
      <c r="CZ66" s="93"/>
      <c r="DA66" s="94">
        <f t="shared" si="218"/>
        <v>0</v>
      </c>
      <c r="DC66" s="214"/>
      <c r="DD66" s="214"/>
      <c r="DE66" s="214"/>
      <c r="DF66" s="214"/>
      <c r="DG66" s="214"/>
      <c r="DH66" s="91" t="s">
        <v>8</v>
      </c>
      <c r="DI66" s="93"/>
      <c r="DJ66" s="94">
        <f t="shared" si="219"/>
        <v>0</v>
      </c>
      <c r="DL66" s="214"/>
      <c r="DM66" s="214"/>
      <c r="DN66" s="214"/>
      <c r="DO66" s="214"/>
      <c r="DP66" s="214"/>
      <c r="DQ66" s="91" t="s">
        <v>8</v>
      </c>
      <c r="DR66" s="93"/>
      <c r="DS66" s="94">
        <f t="shared" si="220"/>
        <v>0</v>
      </c>
      <c r="DU66" s="214"/>
      <c r="DV66" s="214"/>
      <c r="DW66" s="214"/>
      <c r="DX66" s="214"/>
      <c r="DY66" s="214"/>
      <c r="DZ66" s="91" t="s">
        <v>8</v>
      </c>
      <c r="EA66" s="93"/>
      <c r="EB66" s="94">
        <f t="shared" si="221"/>
        <v>0</v>
      </c>
      <c r="ED66" s="214"/>
      <c r="EE66" s="214"/>
      <c r="EF66" s="214"/>
      <c r="EG66" s="214"/>
      <c r="EH66" s="214"/>
      <c r="EI66" s="91" t="s">
        <v>8</v>
      </c>
      <c r="EJ66" s="93"/>
      <c r="EK66" s="94">
        <f t="shared" si="222"/>
        <v>0</v>
      </c>
      <c r="EM66" s="214"/>
      <c r="EN66" s="214"/>
      <c r="EO66" s="214"/>
      <c r="EP66" s="214"/>
      <c r="EQ66" s="214"/>
      <c r="ER66" s="91" t="s">
        <v>8</v>
      </c>
      <c r="ES66" s="93"/>
      <c r="ET66" s="94">
        <f t="shared" si="223"/>
        <v>0</v>
      </c>
      <c r="EV66" s="214"/>
      <c r="EW66" s="214"/>
      <c r="EX66" s="214"/>
      <c r="EY66" s="214"/>
      <c r="EZ66" s="214"/>
      <c r="FA66" s="91" t="s">
        <v>8</v>
      </c>
      <c r="FB66" s="93"/>
      <c r="FC66" s="94">
        <f t="shared" si="224"/>
        <v>0</v>
      </c>
      <c r="FE66" s="214"/>
      <c r="FF66" s="214"/>
      <c r="FG66" s="214"/>
      <c r="FH66" s="214"/>
      <c r="FI66" s="214"/>
      <c r="FJ66" s="91" t="s">
        <v>8</v>
      </c>
      <c r="FK66" s="93"/>
      <c r="FL66" s="94">
        <f t="shared" si="225"/>
        <v>0</v>
      </c>
      <c r="FN66" s="214"/>
      <c r="FO66" s="214"/>
      <c r="FP66" s="214"/>
      <c r="FQ66" s="214"/>
      <c r="FR66" s="214"/>
      <c r="FS66" s="91" t="s">
        <v>8</v>
      </c>
      <c r="FT66" s="93"/>
      <c r="FU66" s="94">
        <f t="shared" si="226"/>
        <v>0</v>
      </c>
      <c r="FW66" s="214"/>
      <c r="FX66" s="214"/>
      <c r="FY66" s="214"/>
      <c r="FZ66" s="214"/>
      <c r="GA66" s="214"/>
      <c r="GB66" s="91" t="s">
        <v>8</v>
      </c>
      <c r="GC66" s="95"/>
      <c r="GD66" s="94">
        <f t="shared" si="227"/>
        <v>0</v>
      </c>
      <c r="GF66" s="214"/>
      <c r="GG66" s="214"/>
      <c r="GH66" s="214"/>
      <c r="GI66" s="214"/>
      <c r="GJ66" s="214"/>
      <c r="GK66" s="91" t="s">
        <v>8</v>
      </c>
      <c r="GL66" s="91"/>
      <c r="GM66" s="94">
        <f t="shared" si="228"/>
        <v>0</v>
      </c>
      <c r="GO66" s="214"/>
      <c r="GP66" s="214"/>
      <c r="GQ66" s="214"/>
      <c r="GR66" s="214"/>
      <c r="GS66" s="214"/>
      <c r="GT66" s="91" t="s">
        <v>8</v>
      </c>
      <c r="GU66" s="93"/>
      <c r="GV66" s="94">
        <f t="shared" si="229"/>
        <v>0</v>
      </c>
    </row>
    <row r="67" spans="2:204" ht="282.75" customHeight="1">
      <c r="B67" s="215"/>
      <c r="C67" s="215"/>
      <c r="D67" s="215"/>
      <c r="E67" s="215"/>
      <c r="F67" s="215"/>
      <c r="G67" s="91" t="s">
        <v>11</v>
      </c>
      <c r="H67" s="95">
        <f>D64</f>
        <v>58800000</v>
      </c>
      <c r="I67" s="91"/>
      <c r="K67" s="215"/>
      <c r="L67" s="215"/>
      <c r="M67" s="215"/>
      <c r="N67" s="215"/>
      <c r="O67" s="215"/>
      <c r="P67" s="91" t="s">
        <v>11</v>
      </c>
      <c r="Q67" s="93">
        <f>M64</f>
        <v>0</v>
      </c>
      <c r="R67" s="91"/>
      <c r="T67" s="215"/>
      <c r="U67" s="215"/>
      <c r="V67" s="215"/>
      <c r="W67" s="215"/>
      <c r="X67" s="215"/>
      <c r="Y67" s="91" t="s">
        <v>11</v>
      </c>
      <c r="Z67" s="93">
        <f>V64</f>
        <v>0</v>
      </c>
      <c r="AA67" s="91"/>
      <c r="AB67" s="215"/>
      <c r="AC67" s="215"/>
      <c r="AD67" s="215"/>
      <c r="AE67" s="215"/>
      <c r="AF67" s="215"/>
      <c r="AG67" s="91" t="s">
        <v>11</v>
      </c>
      <c r="AH67" s="93">
        <f>AD64</f>
        <v>0</v>
      </c>
      <c r="AI67" s="91"/>
      <c r="AJ67" s="215"/>
      <c r="AK67" s="215"/>
      <c r="AL67" s="215"/>
      <c r="AM67" s="215"/>
      <c r="AN67" s="215"/>
      <c r="AO67" s="91" t="s">
        <v>11</v>
      </c>
      <c r="AP67" s="93">
        <f>AL64</f>
        <v>0</v>
      </c>
      <c r="AQ67" s="91"/>
      <c r="AR67" s="215"/>
      <c r="AS67" s="215"/>
      <c r="AT67" s="215"/>
      <c r="AU67" s="215"/>
      <c r="AV67" s="215"/>
      <c r="AW67" s="91" t="s">
        <v>11</v>
      </c>
      <c r="AX67" s="93">
        <f>AT64</f>
        <v>0</v>
      </c>
      <c r="AY67" s="91"/>
      <c r="BA67" s="215"/>
      <c r="BB67" s="215"/>
      <c r="BC67" s="215"/>
      <c r="BD67" s="215"/>
      <c r="BE67" s="215"/>
      <c r="BF67" s="91" t="s">
        <v>11</v>
      </c>
      <c r="BG67" s="93">
        <f>BC64</f>
        <v>0</v>
      </c>
      <c r="BH67" s="91"/>
      <c r="BJ67" s="215"/>
      <c r="BK67" s="215"/>
      <c r="BL67" s="215"/>
      <c r="BM67" s="215"/>
      <c r="BN67" s="215"/>
      <c r="BO67" s="91" t="s">
        <v>11</v>
      </c>
      <c r="BP67" s="93">
        <f>BL64</f>
        <v>0</v>
      </c>
      <c r="BQ67" s="91"/>
      <c r="BS67" s="215"/>
      <c r="BT67" s="215"/>
      <c r="BU67" s="215"/>
      <c r="BV67" s="215"/>
      <c r="BW67" s="215"/>
      <c r="BX67" s="91" t="s">
        <v>11</v>
      </c>
      <c r="BY67" s="93">
        <f>BU64</f>
        <v>9913800</v>
      </c>
      <c r="BZ67" s="91"/>
      <c r="CB67" s="215"/>
      <c r="CC67" s="215"/>
      <c r="CD67" s="215"/>
      <c r="CE67" s="215"/>
      <c r="CF67" s="215"/>
      <c r="CG67" s="91" t="s">
        <v>11</v>
      </c>
      <c r="CH67" s="93">
        <f>CD64</f>
        <v>0</v>
      </c>
      <c r="CI67" s="91"/>
      <c r="CK67" s="215"/>
      <c r="CL67" s="215"/>
      <c r="CM67" s="215"/>
      <c r="CN67" s="215"/>
      <c r="CO67" s="215"/>
      <c r="CP67" s="91" t="s">
        <v>11</v>
      </c>
      <c r="CQ67" s="93">
        <f>CM64</f>
        <v>0</v>
      </c>
      <c r="CR67" s="91"/>
      <c r="CT67" s="215"/>
      <c r="CU67" s="215"/>
      <c r="CV67" s="215"/>
      <c r="CW67" s="215"/>
      <c r="CX67" s="215"/>
      <c r="CY67" s="91" t="s">
        <v>11</v>
      </c>
      <c r="CZ67" s="93">
        <f>CV64</f>
        <v>0</v>
      </c>
      <c r="DA67" s="91"/>
      <c r="DC67" s="215"/>
      <c r="DD67" s="215"/>
      <c r="DE67" s="215"/>
      <c r="DF67" s="215"/>
      <c r="DG67" s="215"/>
      <c r="DH67" s="91" t="s">
        <v>11</v>
      </c>
      <c r="DI67" s="93">
        <f>DE64</f>
        <v>9997233</v>
      </c>
      <c r="DJ67" s="91"/>
      <c r="DL67" s="215"/>
      <c r="DM67" s="215"/>
      <c r="DN67" s="215"/>
      <c r="DO67" s="215"/>
      <c r="DP67" s="215"/>
      <c r="DQ67" s="91" t="s">
        <v>11</v>
      </c>
      <c r="DR67" s="93">
        <f>DN64</f>
        <v>724500000</v>
      </c>
      <c r="DS67" s="91"/>
      <c r="DU67" s="215"/>
      <c r="DV67" s="215"/>
      <c r="DW67" s="215"/>
      <c r="DX67" s="215"/>
      <c r="DY67" s="215"/>
      <c r="DZ67" s="91" t="s">
        <v>11</v>
      </c>
      <c r="EA67" s="93">
        <f>DW64</f>
        <v>250000000</v>
      </c>
      <c r="EB67" s="91"/>
      <c r="ED67" s="215"/>
      <c r="EE67" s="215"/>
      <c r="EF67" s="215"/>
      <c r="EG67" s="215"/>
      <c r="EH67" s="215"/>
      <c r="EI67" s="91" t="s">
        <v>11</v>
      </c>
      <c r="EJ67" s="93">
        <f>EF64</f>
        <v>2000000</v>
      </c>
      <c r="EK67" s="91"/>
      <c r="EM67" s="215"/>
      <c r="EN67" s="215"/>
      <c r="EO67" s="215"/>
      <c r="EP67" s="215"/>
      <c r="EQ67" s="215"/>
      <c r="ER67" s="91" t="s">
        <v>11</v>
      </c>
      <c r="ES67" s="93">
        <f>EO64</f>
        <v>43600000</v>
      </c>
      <c r="ET67" s="91"/>
      <c r="EV67" s="215"/>
      <c r="EW67" s="215"/>
      <c r="EX67" s="215"/>
      <c r="EY67" s="215"/>
      <c r="EZ67" s="215"/>
      <c r="FA67" s="91" t="s">
        <v>11</v>
      </c>
      <c r="FB67" s="93">
        <f>EX64</f>
        <v>2000000</v>
      </c>
      <c r="FC67" s="91"/>
      <c r="FE67" s="215"/>
      <c r="FF67" s="215"/>
      <c r="FG67" s="215"/>
      <c r="FH67" s="215"/>
      <c r="FI67" s="215"/>
      <c r="FJ67" s="91" t="s">
        <v>11</v>
      </c>
      <c r="FK67" s="93">
        <f>FG64</f>
        <v>6000000</v>
      </c>
      <c r="FL67" s="91"/>
      <c r="FN67" s="215"/>
      <c r="FO67" s="215"/>
      <c r="FP67" s="215"/>
      <c r="FQ67" s="215"/>
      <c r="FR67" s="215"/>
      <c r="FS67" s="91" t="s">
        <v>11</v>
      </c>
      <c r="FT67" s="93">
        <f>FP64</f>
        <v>9471000</v>
      </c>
      <c r="FU67" s="91"/>
      <c r="FW67" s="215"/>
      <c r="FX67" s="215"/>
      <c r="FY67" s="215"/>
      <c r="FZ67" s="215"/>
      <c r="GA67" s="215"/>
      <c r="GB67" s="91" t="s">
        <v>11</v>
      </c>
      <c r="GC67" s="95">
        <f>FY64</f>
        <v>75000000</v>
      </c>
      <c r="GD67" s="91"/>
      <c r="GF67" s="215"/>
      <c r="GG67" s="215"/>
      <c r="GH67" s="215"/>
      <c r="GI67" s="215"/>
      <c r="GJ67" s="215"/>
      <c r="GK67" s="91" t="s">
        <v>11</v>
      </c>
      <c r="GL67" s="93">
        <f>GH64</f>
        <v>33345000</v>
      </c>
      <c r="GM67" s="91"/>
      <c r="GO67" s="215"/>
      <c r="GP67" s="215"/>
      <c r="GQ67" s="215"/>
      <c r="GR67" s="215"/>
      <c r="GS67" s="215"/>
      <c r="GT67" s="91" t="s">
        <v>11</v>
      </c>
      <c r="GU67" s="93">
        <f>GQ64</f>
        <v>0</v>
      </c>
      <c r="GV67" s="91"/>
    </row>
    <row r="68" spans="2:204">
      <c r="H68" s="90"/>
      <c r="Q68" s="90"/>
      <c r="Z68" s="90"/>
      <c r="AH68" s="90"/>
      <c r="AP68" s="90"/>
      <c r="AX68" s="90"/>
      <c r="BG68" s="90"/>
      <c r="BP68" s="90"/>
      <c r="BY68" s="90"/>
      <c r="CH68" s="90"/>
      <c r="CQ68" s="90"/>
      <c r="CZ68" s="90"/>
      <c r="DI68" s="90"/>
      <c r="DR68" s="90"/>
      <c r="EA68" s="90"/>
      <c r="EE68" s="96"/>
      <c r="EF68" s="97"/>
      <c r="EJ68" s="90"/>
      <c r="EN68" s="96"/>
      <c r="EO68" s="97"/>
      <c r="ES68" s="90"/>
      <c r="EW68" s="96"/>
      <c r="EX68" s="97"/>
      <c r="FB68" s="90"/>
      <c r="FF68" s="96"/>
      <c r="FG68" s="97"/>
      <c r="FK68" s="90"/>
      <c r="FO68" s="96"/>
      <c r="FP68" s="98"/>
      <c r="FT68" s="90"/>
      <c r="FY68" s="99"/>
      <c r="FZ68" s="96"/>
      <c r="GA68" s="96"/>
      <c r="GC68" s="99"/>
      <c r="GG68" s="96"/>
      <c r="GH68" s="90"/>
      <c r="GJ68" s="96"/>
      <c r="GL68" s="80"/>
      <c r="GU68" s="90"/>
    </row>
    <row r="69" spans="2:204">
      <c r="B69" s="213">
        <f>B64+1</f>
        <v>2</v>
      </c>
      <c r="C69" s="213" t="s">
        <v>324</v>
      </c>
      <c r="D69" s="213">
        <v>347123000</v>
      </c>
      <c r="E69" s="213" t="s">
        <v>325</v>
      </c>
      <c r="F69" s="213" t="s">
        <v>417</v>
      </c>
      <c r="G69" s="91" t="s">
        <v>148</v>
      </c>
      <c r="H69" s="93"/>
      <c r="I69" s="94">
        <f t="shared" ref="I69" si="230">IFERROR(H69/H72,0)</f>
        <v>0</v>
      </c>
      <c r="K69" s="213">
        <f>K64+1</f>
        <v>2</v>
      </c>
      <c r="L69" s="213"/>
      <c r="M69" s="213"/>
      <c r="N69" s="213"/>
      <c r="O69" s="213"/>
      <c r="P69" s="91" t="s">
        <v>148</v>
      </c>
      <c r="Q69" s="93"/>
      <c r="R69" s="94">
        <f t="shared" ref="R69" si="231">IFERROR(Q69/Q72,0)</f>
        <v>0</v>
      </c>
      <c r="T69" s="213">
        <f>T64+1</f>
        <v>2</v>
      </c>
      <c r="U69" s="213"/>
      <c r="V69" s="213"/>
      <c r="W69" s="213"/>
      <c r="X69" s="213"/>
      <c r="Y69" s="91" t="s">
        <v>148</v>
      </c>
      <c r="Z69" s="93"/>
      <c r="AA69" s="94">
        <f t="shared" ref="AA69" si="232">IFERROR(Z69/Z72,0)</f>
        <v>0</v>
      </c>
      <c r="AB69" s="213">
        <f>AB64+1</f>
        <v>2</v>
      </c>
      <c r="AC69" s="213"/>
      <c r="AD69" s="213"/>
      <c r="AE69" s="213"/>
      <c r="AF69" s="213"/>
      <c r="AG69" s="91" t="s">
        <v>148</v>
      </c>
      <c r="AH69" s="93"/>
      <c r="AI69" s="94">
        <f t="shared" ref="AI69" si="233">IFERROR(AH69/AH72,0)</f>
        <v>0</v>
      </c>
      <c r="AJ69" s="213">
        <f>AJ64+1</f>
        <v>2</v>
      </c>
      <c r="AK69" s="213"/>
      <c r="AL69" s="213"/>
      <c r="AM69" s="213"/>
      <c r="AN69" s="213"/>
      <c r="AO69" s="91" t="s">
        <v>148</v>
      </c>
      <c r="AP69" s="93"/>
      <c r="AQ69" s="94">
        <f t="shared" ref="AQ69" si="234">IFERROR(AP69/AP72,0)</f>
        <v>0</v>
      </c>
      <c r="AR69" s="213">
        <f>AR64+1</f>
        <v>2</v>
      </c>
      <c r="AS69" s="213"/>
      <c r="AT69" s="213"/>
      <c r="AU69" s="213"/>
      <c r="AV69" s="213"/>
      <c r="AW69" s="91" t="s">
        <v>148</v>
      </c>
      <c r="AX69" s="93"/>
      <c r="AY69" s="94">
        <f t="shared" ref="AY69" si="235">IFERROR(AX69/AX72,0)</f>
        <v>0</v>
      </c>
      <c r="BA69" s="213">
        <f>BA64+1</f>
        <v>2</v>
      </c>
      <c r="BB69" s="213"/>
      <c r="BC69" s="213"/>
      <c r="BD69" s="213"/>
      <c r="BE69" s="213"/>
      <c r="BF69" s="91" t="s">
        <v>148</v>
      </c>
      <c r="BG69" s="93"/>
      <c r="BH69" s="94">
        <f t="shared" ref="BH69" si="236">IFERROR(BG69/BG72,0)</f>
        <v>0</v>
      </c>
      <c r="BJ69" s="213">
        <f>BJ64+1</f>
        <v>2</v>
      </c>
      <c r="BK69" s="213"/>
      <c r="BL69" s="213"/>
      <c r="BM69" s="213"/>
      <c r="BN69" s="213"/>
      <c r="BO69" s="91" t="s">
        <v>148</v>
      </c>
      <c r="BP69" s="93"/>
      <c r="BQ69" s="94">
        <f t="shared" ref="BQ69" si="237">IFERROR(BP69/BP72,0)</f>
        <v>0</v>
      </c>
      <c r="BS69" s="213">
        <f>BS64+1</f>
        <v>2</v>
      </c>
      <c r="BT69" s="213" t="s">
        <v>329</v>
      </c>
      <c r="BU69" s="213">
        <v>20217770</v>
      </c>
      <c r="BV69" s="213" t="s">
        <v>330</v>
      </c>
      <c r="BW69" s="213" t="s">
        <v>418</v>
      </c>
      <c r="BX69" s="91" t="s">
        <v>148</v>
      </c>
      <c r="BY69" s="93"/>
      <c r="BZ69" s="94">
        <f t="shared" ref="BZ69" si="238">IFERROR(BY69/BY72,0)</f>
        <v>0</v>
      </c>
      <c r="CB69" s="213">
        <f>CB64+1</f>
        <v>2</v>
      </c>
      <c r="CC69" s="213"/>
      <c r="CD69" s="213"/>
      <c r="CE69" s="213"/>
      <c r="CF69" s="213"/>
      <c r="CG69" s="91" t="s">
        <v>148</v>
      </c>
      <c r="CH69" s="93"/>
      <c r="CI69" s="94">
        <f t="shared" ref="CI69" si="239">IFERROR(CH69/CH72,0)</f>
        <v>0</v>
      </c>
      <c r="CK69" s="213">
        <f>CK64+1</f>
        <v>2</v>
      </c>
      <c r="CL69" s="213"/>
      <c r="CM69" s="213"/>
      <c r="CN69" s="213"/>
      <c r="CO69" s="213"/>
      <c r="CP69" s="91" t="s">
        <v>148</v>
      </c>
      <c r="CQ69" s="93"/>
      <c r="CR69" s="94">
        <f t="shared" ref="CR69" si="240">IFERROR(CQ69/CQ72,0)</f>
        <v>0</v>
      </c>
      <c r="CT69" s="213">
        <f>CT64+1</f>
        <v>2</v>
      </c>
      <c r="CU69" s="213"/>
      <c r="CV69" s="213"/>
      <c r="CW69" s="213"/>
      <c r="CX69" s="213"/>
      <c r="CY69" s="91" t="s">
        <v>148</v>
      </c>
      <c r="CZ69" s="93"/>
      <c r="DA69" s="94">
        <f t="shared" ref="DA69" si="241">IFERROR(CZ69/CZ72,0)</f>
        <v>0</v>
      </c>
      <c r="DC69" s="213">
        <f>DC64+1</f>
        <v>2</v>
      </c>
      <c r="DD69" s="216" t="s">
        <v>354</v>
      </c>
      <c r="DE69" s="217">
        <v>4172000</v>
      </c>
      <c r="DF69" s="213" t="s">
        <v>355</v>
      </c>
      <c r="DG69" s="213" t="s">
        <v>410</v>
      </c>
      <c r="DH69" s="91" t="s">
        <v>148</v>
      </c>
      <c r="DI69" s="93">
        <v>4172000</v>
      </c>
      <c r="DJ69" s="94">
        <f t="shared" ref="DJ69" si="242">IFERROR(DI69/DI72,0)</f>
        <v>1</v>
      </c>
      <c r="DL69" s="213">
        <f>DL64+1</f>
        <v>2</v>
      </c>
      <c r="DM69" s="216" t="s">
        <v>363</v>
      </c>
      <c r="DN69" s="217">
        <v>6000000</v>
      </c>
      <c r="DO69" s="213" t="s">
        <v>364</v>
      </c>
      <c r="DP69" s="213" t="s">
        <v>410</v>
      </c>
      <c r="DQ69" s="91" t="s">
        <v>148</v>
      </c>
      <c r="DR69" s="93"/>
      <c r="DS69" s="94">
        <f t="shared" ref="DS69" si="243">IFERROR(DR69/DR72,0)</f>
        <v>0</v>
      </c>
      <c r="DU69" s="213">
        <f>DU64+1</f>
        <v>2</v>
      </c>
      <c r="DV69" s="213" t="s">
        <v>331</v>
      </c>
      <c r="DW69" s="213">
        <v>88842912</v>
      </c>
      <c r="DX69" s="213" t="s">
        <v>332</v>
      </c>
      <c r="DY69" s="213" t="s">
        <v>419</v>
      </c>
      <c r="DZ69" s="91" t="s">
        <v>148</v>
      </c>
      <c r="EA69" s="93"/>
      <c r="EB69" s="94">
        <f t="shared" ref="EB69" si="244">IFERROR(EA69/EA72,0)</f>
        <v>0</v>
      </c>
      <c r="ED69" s="213">
        <f>ED64+1</f>
        <v>2</v>
      </c>
      <c r="EE69" s="216" t="s">
        <v>420</v>
      </c>
      <c r="EF69" s="217">
        <v>2500000</v>
      </c>
      <c r="EG69" s="213" t="s">
        <v>222</v>
      </c>
      <c r="EH69" s="213" t="s">
        <v>410</v>
      </c>
      <c r="EI69" s="91" t="s">
        <v>148</v>
      </c>
      <c r="EJ69" s="93">
        <v>2500000</v>
      </c>
      <c r="EK69" s="94">
        <f t="shared" ref="EK69" si="245">IFERROR(EJ69/EJ72,0)</f>
        <v>1</v>
      </c>
      <c r="EM69" s="213">
        <f>EM64+1</f>
        <v>2</v>
      </c>
      <c r="EN69" s="216" t="s">
        <v>421</v>
      </c>
      <c r="EO69" s="217">
        <v>10000000</v>
      </c>
      <c r="EP69" s="213" t="s">
        <v>349</v>
      </c>
      <c r="EQ69" s="213" t="s">
        <v>410</v>
      </c>
      <c r="ER69" s="91" t="s">
        <v>148</v>
      </c>
      <c r="ES69" s="93">
        <v>10000000</v>
      </c>
      <c r="ET69" s="94">
        <f t="shared" ref="ET69" si="246">IFERROR(ES69/ES72,0)</f>
        <v>1</v>
      </c>
      <c r="EV69" s="213">
        <f>EV64+1</f>
        <v>2</v>
      </c>
      <c r="EW69" s="216" t="s">
        <v>422</v>
      </c>
      <c r="EX69" s="217">
        <v>20000000</v>
      </c>
      <c r="EY69" s="213" t="s">
        <v>400</v>
      </c>
      <c r="EZ69" s="213" t="s">
        <v>410</v>
      </c>
      <c r="FA69" s="91" t="s">
        <v>148</v>
      </c>
      <c r="FB69" s="93">
        <v>20000000</v>
      </c>
      <c r="FC69" s="94">
        <f t="shared" ref="FC69" si="247">IFERROR(FB69/FB72,0)</f>
        <v>1</v>
      </c>
      <c r="FE69" s="213">
        <f>FE64+1</f>
        <v>2</v>
      </c>
      <c r="FF69" s="216" t="s">
        <v>392</v>
      </c>
      <c r="FG69" s="217">
        <v>7719000</v>
      </c>
      <c r="FH69" s="213" t="s">
        <v>393</v>
      </c>
      <c r="FI69" s="213" t="s">
        <v>410</v>
      </c>
      <c r="FJ69" s="91" t="s">
        <v>148</v>
      </c>
      <c r="FK69" s="93">
        <v>7719000</v>
      </c>
      <c r="FL69" s="94">
        <f t="shared" ref="FL69" si="248">IFERROR(FK69/FK72,0)</f>
        <v>1</v>
      </c>
      <c r="FN69" s="213">
        <f>FN64+1</f>
        <v>2</v>
      </c>
      <c r="FO69" s="216" t="s">
        <v>423</v>
      </c>
      <c r="FP69" s="221">
        <v>13700000</v>
      </c>
      <c r="FQ69" s="213" t="s">
        <v>357</v>
      </c>
      <c r="FR69" s="213" t="s">
        <v>410</v>
      </c>
      <c r="FS69" s="91" t="s">
        <v>148</v>
      </c>
      <c r="FT69" s="93">
        <v>13700000</v>
      </c>
      <c r="FU69" s="94">
        <f t="shared" ref="FU69" si="249">IFERROR(FT69/FT72,0)</f>
        <v>1</v>
      </c>
      <c r="FW69" s="213">
        <f>FW64+1</f>
        <v>2</v>
      </c>
      <c r="FX69" s="213" t="s">
        <v>181</v>
      </c>
      <c r="FY69" s="240">
        <v>26084000</v>
      </c>
      <c r="FZ69" s="216" t="s">
        <v>350</v>
      </c>
      <c r="GA69" s="216" t="s">
        <v>180</v>
      </c>
      <c r="GB69" s="91" t="s">
        <v>148</v>
      </c>
      <c r="GC69" s="95">
        <f>GC72</f>
        <v>26084000</v>
      </c>
      <c r="GD69" s="94">
        <f t="shared" ref="GD69" si="250">IFERROR(GC69/GC72,0)</f>
        <v>1</v>
      </c>
      <c r="GF69" s="213">
        <f>GF64+1</f>
        <v>2</v>
      </c>
      <c r="GG69" s="216" t="s">
        <v>184</v>
      </c>
      <c r="GH69" s="219">
        <v>168762399.6794</v>
      </c>
      <c r="GI69" s="213" t="s">
        <v>185</v>
      </c>
      <c r="GJ69" s="216" t="s">
        <v>170</v>
      </c>
      <c r="GK69" s="91" t="s">
        <v>148</v>
      </c>
      <c r="GL69" s="93">
        <f>GL72</f>
        <v>168762399.6794</v>
      </c>
      <c r="GM69" s="94">
        <f t="shared" ref="GM69" si="251">IFERROR(GL69/GL72,0)</f>
        <v>1</v>
      </c>
      <c r="GO69" s="213">
        <f>GO64+1</f>
        <v>2</v>
      </c>
      <c r="GP69" s="213"/>
      <c r="GQ69" s="213"/>
      <c r="GR69" s="213"/>
      <c r="GS69" s="213"/>
      <c r="GT69" s="91" t="s">
        <v>148</v>
      </c>
      <c r="GU69" s="93"/>
      <c r="GV69" s="94">
        <f t="shared" ref="GV69" si="252">IFERROR(GU69/GU72,0)</f>
        <v>0</v>
      </c>
    </row>
    <row r="70" spans="2:204">
      <c r="B70" s="214"/>
      <c r="C70" s="214"/>
      <c r="D70" s="214"/>
      <c r="E70" s="214"/>
      <c r="F70" s="214"/>
      <c r="G70" s="91" t="s">
        <v>9</v>
      </c>
      <c r="H70" s="93"/>
      <c r="I70" s="94">
        <f>IFERROR(H70/H74,0)</f>
        <v>0</v>
      </c>
      <c r="K70" s="214"/>
      <c r="L70" s="214"/>
      <c r="M70" s="214"/>
      <c r="N70" s="214"/>
      <c r="O70" s="214"/>
      <c r="P70" s="91" t="s">
        <v>9</v>
      </c>
      <c r="Q70" s="93"/>
      <c r="R70" s="94">
        <f>IFERROR(Q70/Q74,0)</f>
        <v>0</v>
      </c>
      <c r="T70" s="214"/>
      <c r="U70" s="214"/>
      <c r="V70" s="214"/>
      <c r="W70" s="214"/>
      <c r="X70" s="214"/>
      <c r="Y70" s="91" t="s">
        <v>9</v>
      </c>
      <c r="Z70" s="93"/>
      <c r="AA70" s="94">
        <f>IFERROR(Z70/Z74,0)</f>
        <v>0</v>
      </c>
      <c r="AB70" s="214"/>
      <c r="AC70" s="214"/>
      <c r="AD70" s="214"/>
      <c r="AE70" s="214"/>
      <c r="AF70" s="214"/>
      <c r="AG70" s="91" t="s">
        <v>9</v>
      </c>
      <c r="AH70" s="93"/>
      <c r="AI70" s="94">
        <f>IFERROR(AH70/AH74,0)</f>
        <v>0</v>
      </c>
      <c r="AJ70" s="214"/>
      <c r="AK70" s="214"/>
      <c r="AL70" s="214"/>
      <c r="AM70" s="214"/>
      <c r="AN70" s="214"/>
      <c r="AO70" s="91" t="s">
        <v>9</v>
      </c>
      <c r="AP70" s="93"/>
      <c r="AQ70" s="94">
        <f>IFERROR(AP70/AP74,0)</f>
        <v>0</v>
      </c>
      <c r="AR70" s="214"/>
      <c r="AS70" s="214"/>
      <c r="AT70" s="214"/>
      <c r="AU70" s="214"/>
      <c r="AV70" s="214"/>
      <c r="AW70" s="91" t="s">
        <v>9</v>
      </c>
      <c r="AX70" s="93"/>
      <c r="AY70" s="94">
        <f>IFERROR(AX70/AX74,0)</f>
        <v>0</v>
      </c>
      <c r="BA70" s="214"/>
      <c r="BB70" s="214"/>
      <c r="BC70" s="214"/>
      <c r="BD70" s="214"/>
      <c r="BE70" s="214"/>
      <c r="BF70" s="91" t="s">
        <v>9</v>
      </c>
      <c r="BG70" s="93"/>
      <c r="BH70" s="94">
        <f>IFERROR(BG70/BG74,0)</f>
        <v>0</v>
      </c>
      <c r="BJ70" s="214"/>
      <c r="BK70" s="214"/>
      <c r="BL70" s="214"/>
      <c r="BM70" s="214"/>
      <c r="BN70" s="214"/>
      <c r="BO70" s="91" t="s">
        <v>9</v>
      </c>
      <c r="BP70" s="93"/>
      <c r="BQ70" s="94">
        <f>IFERROR(BP70/BP74,0)</f>
        <v>0</v>
      </c>
      <c r="BS70" s="214"/>
      <c r="BT70" s="214"/>
      <c r="BU70" s="214"/>
      <c r="BV70" s="214"/>
      <c r="BW70" s="214"/>
      <c r="BX70" s="91" t="s">
        <v>9</v>
      </c>
      <c r="BY70" s="93"/>
      <c r="BZ70" s="94">
        <f>IFERROR(BY70/BY74,0)</f>
        <v>0</v>
      </c>
      <c r="CB70" s="214"/>
      <c r="CC70" s="214"/>
      <c r="CD70" s="214"/>
      <c r="CE70" s="214"/>
      <c r="CF70" s="214"/>
      <c r="CG70" s="91" t="s">
        <v>9</v>
      </c>
      <c r="CH70" s="93"/>
      <c r="CI70" s="94">
        <f>IFERROR(CH70/CH74,0)</f>
        <v>0</v>
      </c>
      <c r="CK70" s="214"/>
      <c r="CL70" s="214"/>
      <c r="CM70" s="214"/>
      <c r="CN70" s="214"/>
      <c r="CO70" s="214"/>
      <c r="CP70" s="91" t="s">
        <v>9</v>
      </c>
      <c r="CQ70" s="93"/>
      <c r="CR70" s="94">
        <f>IFERROR(CQ70/CQ74,0)</f>
        <v>0</v>
      </c>
      <c r="CT70" s="214"/>
      <c r="CU70" s="214"/>
      <c r="CV70" s="214"/>
      <c r="CW70" s="214"/>
      <c r="CX70" s="214"/>
      <c r="CY70" s="91" t="s">
        <v>9</v>
      </c>
      <c r="CZ70" s="93"/>
      <c r="DA70" s="94">
        <f>IFERROR(CZ70/CZ74,0)</f>
        <v>0</v>
      </c>
      <c r="DC70" s="214"/>
      <c r="DD70" s="214"/>
      <c r="DE70" s="214"/>
      <c r="DF70" s="214"/>
      <c r="DG70" s="214"/>
      <c r="DH70" s="91" t="s">
        <v>9</v>
      </c>
      <c r="DI70" s="93"/>
      <c r="DJ70" s="94">
        <f>IFERROR(DI70/DI74,0)</f>
        <v>0</v>
      </c>
      <c r="DL70" s="214"/>
      <c r="DM70" s="214"/>
      <c r="DN70" s="214"/>
      <c r="DO70" s="214"/>
      <c r="DP70" s="214"/>
      <c r="DQ70" s="91" t="s">
        <v>9</v>
      </c>
      <c r="DR70" s="93"/>
      <c r="DS70" s="94">
        <f>IFERROR(DR70/DR74,0)</f>
        <v>0</v>
      </c>
      <c r="DU70" s="214"/>
      <c r="DV70" s="214"/>
      <c r="DW70" s="214"/>
      <c r="DX70" s="214"/>
      <c r="DY70" s="214"/>
      <c r="DZ70" s="91" t="s">
        <v>9</v>
      </c>
      <c r="EA70" s="93"/>
      <c r="EB70" s="94">
        <f>IFERROR(EA70/EA74,0)</f>
        <v>0</v>
      </c>
      <c r="ED70" s="214"/>
      <c r="EE70" s="214"/>
      <c r="EF70" s="214"/>
      <c r="EG70" s="214"/>
      <c r="EH70" s="214"/>
      <c r="EI70" s="91" t="s">
        <v>9</v>
      </c>
      <c r="EJ70" s="93"/>
      <c r="EK70" s="94">
        <f>IFERROR(EJ70/EJ74,0)</f>
        <v>0</v>
      </c>
      <c r="EM70" s="214"/>
      <c r="EN70" s="214"/>
      <c r="EO70" s="214"/>
      <c r="EP70" s="214"/>
      <c r="EQ70" s="214"/>
      <c r="ER70" s="91" t="s">
        <v>9</v>
      </c>
      <c r="ES70" s="93"/>
      <c r="ET70" s="94">
        <f>IFERROR(ES70/ES74,0)</f>
        <v>0</v>
      </c>
      <c r="EV70" s="214"/>
      <c r="EW70" s="214"/>
      <c r="EX70" s="214"/>
      <c r="EY70" s="214"/>
      <c r="EZ70" s="214"/>
      <c r="FA70" s="91" t="s">
        <v>9</v>
      </c>
      <c r="FB70" s="93"/>
      <c r="FC70" s="94">
        <f>IFERROR(FB70/FB74,0)</f>
        <v>0</v>
      </c>
      <c r="FE70" s="214"/>
      <c r="FF70" s="214"/>
      <c r="FG70" s="214"/>
      <c r="FH70" s="214"/>
      <c r="FI70" s="214"/>
      <c r="FJ70" s="91" t="s">
        <v>9</v>
      </c>
      <c r="FK70" s="93"/>
      <c r="FL70" s="94">
        <f>IFERROR(FK70/FK74,0)</f>
        <v>0</v>
      </c>
      <c r="FN70" s="214"/>
      <c r="FO70" s="214"/>
      <c r="FP70" s="214"/>
      <c r="FQ70" s="214"/>
      <c r="FR70" s="214"/>
      <c r="FS70" s="91" t="s">
        <v>9</v>
      </c>
      <c r="FT70" s="93"/>
      <c r="FU70" s="94">
        <f>IFERROR(FT70/FT74,0)</f>
        <v>0</v>
      </c>
      <c r="FW70" s="214"/>
      <c r="FX70" s="214"/>
      <c r="FY70" s="214"/>
      <c r="FZ70" s="214"/>
      <c r="GA70" s="214"/>
      <c r="GB70" s="91" t="s">
        <v>9</v>
      </c>
      <c r="GC70" s="95"/>
      <c r="GD70" s="94">
        <f>IFERROR(GC70/GC74,0)</f>
        <v>0</v>
      </c>
      <c r="GF70" s="214"/>
      <c r="GG70" s="214"/>
      <c r="GH70" s="214"/>
      <c r="GI70" s="214"/>
      <c r="GJ70" s="214"/>
      <c r="GK70" s="91" t="s">
        <v>9</v>
      </c>
      <c r="GL70" s="91"/>
      <c r="GM70" s="94">
        <f>IFERROR(GL70/GL74,0)</f>
        <v>0</v>
      </c>
      <c r="GO70" s="214"/>
      <c r="GP70" s="214"/>
      <c r="GQ70" s="214"/>
      <c r="GR70" s="214"/>
      <c r="GS70" s="214"/>
      <c r="GT70" s="91" t="s">
        <v>9</v>
      </c>
      <c r="GU70" s="93"/>
      <c r="GV70" s="94">
        <f>IFERROR(GU70/GU74,0)</f>
        <v>0</v>
      </c>
    </row>
    <row r="71" spans="2:204">
      <c r="B71" s="214"/>
      <c r="C71" s="214"/>
      <c r="D71" s="214"/>
      <c r="E71" s="214"/>
      <c r="F71" s="214"/>
      <c r="G71" s="91" t="s">
        <v>8</v>
      </c>
      <c r="H71" s="93"/>
      <c r="I71" s="94">
        <f>IFERROR(H71/H75,0)</f>
        <v>0</v>
      </c>
      <c r="K71" s="214"/>
      <c r="L71" s="214"/>
      <c r="M71" s="214"/>
      <c r="N71" s="214"/>
      <c r="O71" s="214"/>
      <c r="P71" s="91" t="s">
        <v>8</v>
      </c>
      <c r="Q71" s="93"/>
      <c r="R71" s="94">
        <f>IFERROR(Q71/Q75,0)</f>
        <v>0</v>
      </c>
      <c r="T71" s="214"/>
      <c r="U71" s="214"/>
      <c r="V71" s="214"/>
      <c r="W71" s="214"/>
      <c r="X71" s="214"/>
      <c r="Y71" s="91" t="s">
        <v>8</v>
      </c>
      <c r="Z71" s="93"/>
      <c r="AA71" s="94">
        <f>IFERROR(Z71/Z75,0)</f>
        <v>0</v>
      </c>
      <c r="AB71" s="214"/>
      <c r="AC71" s="214"/>
      <c r="AD71" s="214"/>
      <c r="AE71" s="214"/>
      <c r="AF71" s="214"/>
      <c r="AG71" s="91" t="s">
        <v>8</v>
      </c>
      <c r="AH71" s="93"/>
      <c r="AI71" s="94">
        <f>IFERROR(AH71/AH75,0)</f>
        <v>0</v>
      </c>
      <c r="AJ71" s="214"/>
      <c r="AK71" s="214"/>
      <c r="AL71" s="214"/>
      <c r="AM71" s="214"/>
      <c r="AN71" s="214"/>
      <c r="AO71" s="91" t="s">
        <v>8</v>
      </c>
      <c r="AP71" s="93"/>
      <c r="AQ71" s="94">
        <f>IFERROR(AP71/AP75,0)</f>
        <v>0</v>
      </c>
      <c r="AR71" s="214"/>
      <c r="AS71" s="214"/>
      <c r="AT71" s="214"/>
      <c r="AU71" s="214"/>
      <c r="AV71" s="214"/>
      <c r="AW71" s="91" t="s">
        <v>8</v>
      </c>
      <c r="AX71" s="93"/>
      <c r="AY71" s="94">
        <f>IFERROR(AX71/AX75,0)</f>
        <v>0</v>
      </c>
      <c r="BA71" s="214"/>
      <c r="BB71" s="214"/>
      <c r="BC71" s="214"/>
      <c r="BD71" s="214"/>
      <c r="BE71" s="214"/>
      <c r="BF71" s="91" t="s">
        <v>8</v>
      </c>
      <c r="BG71" s="93"/>
      <c r="BH71" s="94">
        <f>IFERROR(BG71/BG75,0)</f>
        <v>0</v>
      </c>
      <c r="BJ71" s="214"/>
      <c r="BK71" s="214"/>
      <c r="BL71" s="214"/>
      <c r="BM71" s="214"/>
      <c r="BN71" s="214"/>
      <c r="BO71" s="91" t="s">
        <v>8</v>
      </c>
      <c r="BP71" s="93"/>
      <c r="BQ71" s="94">
        <f>IFERROR(BP71/BP75,0)</f>
        <v>0</v>
      </c>
      <c r="BS71" s="214"/>
      <c r="BT71" s="214"/>
      <c r="BU71" s="214"/>
      <c r="BV71" s="214"/>
      <c r="BW71" s="214"/>
      <c r="BX71" s="91" t="s">
        <v>8</v>
      </c>
      <c r="BY71" s="93"/>
      <c r="BZ71" s="94">
        <f>IFERROR(BY71/BY75,0)</f>
        <v>0</v>
      </c>
      <c r="CB71" s="214"/>
      <c r="CC71" s="214"/>
      <c r="CD71" s="214"/>
      <c r="CE71" s="214"/>
      <c r="CF71" s="214"/>
      <c r="CG71" s="91" t="s">
        <v>8</v>
      </c>
      <c r="CH71" s="93"/>
      <c r="CI71" s="94">
        <f>IFERROR(CH71/CH75,0)</f>
        <v>0</v>
      </c>
      <c r="CK71" s="214"/>
      <c r="CL71" s="214"/>
      <c r="CM71" s="214"/>
      <c r="CN71" s="214"/>
      <c r="CO71" s="214"/>
      <c r="CP71" s="91" t="s">
        <v>8</v>
      </c>
      <c r="CQ71" s="93"/>
      <c r="CR71" s="94">
        <f>IFERROR(CQ71/CQ75,0)</f>
        <v>0</v>
      </c>
      <c r="CT71" s="214"/>
      <c r="CU71" s="214"/>
      <c r="CV71" s="214"/>
      <c r="CW71" s="214"/>
      <c r="CX71" s="214"/>
      <c r="CY71" s="91" t="s">
        <v>8</v>
      </c>
      <c r="CZ71" s="93"/>
      <c r="DA71" s="94">
        <f>IFERROR(CZ71/CZ75,0)</f>
        <v>0</v>
      </c>
      <c r="DC71" s="214"/>
      <c r="DD71" s="214"/>
      <c r="DE71" s="214"/>
      <c r="DF71" s="214"/>
      <c r="DG71" s="214"/>
      <c r="DH71" s="91" t="s">
        <v>8</v>
      </c>
      <c r="DI71" s="93"/>
      <c r="DJ71" s="94">
        <f>IFERROR(DI71/DI75,0)</f>
        <v>0</v>
      </c>
      <c r="DL71" s="214"/>
      <c r="DM71" s="214"/>
      <c r="DN71" s="214"/>
      <c r="DO71" s="214"/>
      <c r="DP71" s="214"/>
      <c r="DQ71" s="91" t="s">
        <v>8</v>
      </c>
      <c r="DR71" s="93"/>
      <c r="DS71" s="94">
        <f>IFERROR(DR71/DR75,0)</f>
        <v>0</v>
      </c>
      <c r="DU71" s="214"/>
      <c r="DV71" s="214"/>
      <c r="DW71" s="214"/>
      <c r="DX71" s="214"/>
      <c r="DY71" s="214"/>
      <c r="DZ71" s="91" t="s">
        <v>8</v>
      </c>
      <c r="EA71" s="93"/>
      <c r="EB71" s="94">
        <f>IFERROR(EA71/EA75,0)</f>
        <v>0</v>
      </c>
      <c r="ED71" s="214"/>
      <c r="EE71" s="214"/>
      <c r="EF71" s="214"/>
      <c r="EG71" s="214"/>
      <c r="EH71" s="214"/>
      <c r="EI71" s="91" t="s">
        <v>8</v>
      </c>
      <c r="EJ71" s="93"/>
      <c r="EK71" s="94">
        <f>IFERROR(EJ71/#REF!,0)</f>
        <v>0</v>
      </c>
      <c r="EM71" s="214"/>
      <c r="EN71" s="214"/>
      <c r="EO71" s="214"/>
      <c r="EP71" s="214"/>
      <c r="EQ71" s="214"/>
      <c r="ER71" s="91" t="s">
        <v>8</v>
      </c>
      <c r="ES71" s="93"/>
      <c r="ET71" s="94">
        <f>IFERROR(ES71/ES75,0)</f>
        <v>0</v>
      </c>
      <c r="EV71" s="214"/>
      <c r="EW71" s="214"/>
      <c r="EX71" s="214"/>
      <c r="EY71" s="214"/>
      <c r="EZ71" s="214"/>
      <c r="FA71" s="91" t="s">
        <v>8</v>
      </c>
      <c r="FB71" s="93"/>
      <c r="FC71" s="94">
        <f>IFERROR(FB71/FB75,0)</f>
        <v>0</v>
      </c>
      <c r="FE71" s="214"/>
      <c r="FF71" s="214"/>
      <c r="FG71" s="214"/>
      <c r="FH71" s="214"/>
      <c r="FI71" s="214"/>
      <c r="FJ71" s="91" t="s">
        <v>8</v>
      </c>
      <c r="FK71" s="93"/>
      <c r="FL71" s="94">
        <f>IFERROR(FK71/FK75,0)</f>
        <v>0</v>
      </c>
      <c r="FN71" s="214"/>
      <c r="FO71" s="214"/>
      <c r="FP71" s="214"/>
      <c r="FQ71" s="214"/>
      <c r="FR71" s="214"/>
      <c r="FS71" s="91" t="s">
        <v>8</v>
      </c>
      <c r="FT71" s="93"/>
      <c r="FU71" s="94">
        <f>IFERROR(FT71/FT75,0)</f>
        <v>0</v>
      </c>
      <c r="FW71" s="214"/>
      <c r="FX71" s="214"/>
      <c r="FY71" s="214"/>
      <c r="FZ71" s="214"/>
      <c r="GA71" s="214"/>
      <c r="GB71" s="91" t="s">
        <v>8</v>
      </c>
      <c r="GC71" s="95"/>
      <c r="GD71" s="94">
        <f>IFERROR(GC71/GC75,0)</f>
        <v>0</v>
      </c>
      <c r="GF71" s="214"/>
      <c r="GG71" s="214"/>
      <c r="GH71" s="214"/>
      <c r="GI71" s="214"/>
      <c r="GJ71" s="214"/>
      <c r="GK71" s="91" t="s">
        <v>8</v>
      </c>
      <c r="GL71" s="91"/>
      <c r="GM71" s="94">
        <f>IFERROR(GL71/GL75,0)</f>
        <v>0</v>
      </c>
      <c r="GO71" s="214"/>
      <c r="GP71" s="214"/>
      <c r="GQ71" s="214"/>
      <c r="GR71" s="214"/>
      <c r="GS71" s="214"/>
      <c r="GT71" s="91" t="s">
        <v>8</v>
      </c>
      <c r="GU71" s="93"/>
      <c r="GV71" s="94">
        <f>IFERROR(GU71/GU75,0)</f>
        <v>0</v>
      </c>
    </row>
    <row r="72" spans="2:204" ht="220.5" customHeight="1">
      <c r="B72" s="215"/>
      <c r="C72" s="215"/>
      <c r="D72" s="215"/>
      <c r="E72" s="215"/>
      <c r="F72" s="215"/>
      <c r="G72" s="91" t="s">
        <v>11</v>
      </c>
      <c r="H72" s="93">
        <f>D69</f>
        <v>347123000</v>
      </c>
      <c r="I72" s="91"/>
      <c r="K72" s="215"/>
      <c r="L72" s="215"/>
      <c r="M72" s="215"/>
      <c r="N72" s="215"/>
      <c r="O72" s="215"/>
      <c r="P72" s="91" t="s">
        <v>11</v>
      </c>
      <c r="Q72" s="93">
        <f>M69</f>
        <v>0</v>
      </c>
      <c r="R72" s="91"/>
      <c r="T72" s="215"/>
      <c r="U72" s="215"/>
      <c r="V72" s="215"/>
      <c r="W72" s="215"/>
      <c r="X72" s="215"/>
      <c r="Y72" s="91" t="s">
        <v>11</v>
      </c>
      <c r="Z72" s="93">
        <f>V69</f>
        <v>0</v>
      </c>
      <c r="AA72" s="91"/>
      <c r="AB72" s="215"/>
      <c r="AC72" s="215"/>
      <c r="AD72" s="215"/>
      <c r="AE72" s="215"/>
      <c r="AF72" s="215"/>
      <c r="AG72" s="91" t="s">
        <v>11</v>
      </c>
      <c r="AH72" s="93">
        <f>AD69</f>
        <v>0</v>
      </c>
      <c r="AI72" s="91"/>
      <c r="AJ72" s="215"/>
      <c r="AK72" s="215"/>
      <c r="AL72" s="215"/>
      <c r="AM72" s="215"/>
      <c r="AN72" s="215"/>
      <c r="AO72" s="91" t="s">
        <v>11</v>
      </c>
      <c r="AP72" s="93">
        <f>AL69</f>
        <v>0</v>
      </c>
      <c r="AQ72" s="91"/>
      <c r="AR72" s="215"/>
      <c r="AS72" s="215"/>
      <c r="AT72" s="215"/>
      <c r="AU72" s="215"/>
      <c r="AV72" s="215"/>
      <c r="AW72" s="91" t="s">
        <v>11</v>
      </c>
      <c r="AX72" s="93">
        <f>AT69</f>
        <v>0</v>
      </c>
      <c r="AY72" s="91"/>
      <c r="BA72" s="215"/>
      <c r="BB72" s="215"/>
      <c r="BC72" s="215"/>
      <c r="BD72" s="215"/>
      <c r="BE72" s="215"/>
      <c r="BF72" s="91" t="s">
        <v>11</v>
      </c>
      <c r="BG72" s="93">
        <f>BC69</f>
        <v>0</v>
      </c>
      <c r="BH72" s="91"/>
      <c r="BJ72" s="215"/>
      <c r="BK72" s="215"/>
      <c r="BL72" s="215"/>
      <c r="BM72" s="215"/>
      <c r="BN72" s="215"/>
      <c r="BO72" s="91" t="s">
        <v>11</v>
      </c>
      <c r="BP72" s="93">
        <f>BL69</f>
        <v>0</v>
      </c>
      <c r="BQ72" s="91"/>
      <c r="BS72" s="215"/>
      <c r="BT72" s="215"/>
      <c r="BU72" s="215"/>
      <c r="BV72" s="215"/>
      <c r="BW72" s="215"/>
      <c r="BX72" s="91" t="s">
        <v>11</v>
      </c>
      <c r="BY72" s="93">
        <f>BU69</f>
        <v>20217770</v>
      </c>
      <c r="BZ72" s="91"/>
      <c r="CB72" s="215"/>
      <c r="CC72" s="215"/>
      <c r="CD72" s="215"/>
      <c r="CE72" s="215"/>
      <c r="CF72" s="215"/>
      <c r="CG72" s="91" t="s">
        <v>11</v>
      </c>
      <c r="CH72" s="93">
        <f>CD69</f>
        <v>0</v>
      </c>
      <c r="CI72" s="91"/>
      <c r="CK72" s="215"/>
      <c r="CL72" s="215"/>
      <c r="CM72" s="215"/>
      <c r="CN72" s="215"/>
      <c r="CO72" s="215"/>
      <c r="CP72" s="91" t="s">
        <v>11</v>
      </c>
      <c r="CQ72" s="93">
        <f>CM69</f>
        <v>0</v>
      </c>
      <c r="CR72" s="91"/>
      <c r="CT72" s="215"/>
      <c r="CU72" s="215"/>
      <c r="CV72" s="215"/>
      <c r="CW72" s="215"/>
      <c r="CX72" s="215"/>
      <c r="CY72" s="91" t="s">
        <v>11</v>
      </c>
      <c r="CZ72" s="93">
        <f>CV69</f>
        <v>0</v>
      </c>
      <c r="DA72" s="91"/>
      <c r="DC72" s="215"/>
      <c r="DD72" s="215"/>
      <c r="DE72" s="215"/>
      <c r="DF72" s="215"/>
      <c r="DG72" s="215"/>
      <c r="DH72" s="91" t="s">
        <v>11</v>
      </c>
      <c r="DI72" s="93">
        <f>DE69</f>
        <v>4172000</v>
      </c>
      <c r="DJ72" s="91"/>
      <c r="DL72" s="215"/>
      <c r="DM72" s="215"/>
      <c r="DN72" s="215"/>
      <c r="DO72" s="215"/>
      <c r="DP72" s="215"/>
      <c r="DQ72" s="91" t="s">
        <v>11</v>
      </c>
      <c r="DR72" s="93">
        <f>DN69</f>
        <v>6000000</v>
      </c>
      <c r="DS72" s="91"/>
      <c r="DU72" s="215"/>
      <c r="DV72" s="215"/>
      <c r="DW72" s="215"/>
      <c r="DX72" s="215"/>
      <c r="DY72" s="215"/>
      <c r="DZ72" s="91" t="s">
        <v>11</v>
      </c>
      <c r="EA72" s="93">
        <f>DW69</f>
        <v>88842912</v>
      </c>
      <c r="EB72" s="91"/>
      <c r="ED72" s="215"/>
      <c r="EE72" s="215"/>
      <c r="EF72" s="215"/>
      <c r="EG72" s="215"/>
      <c r="EH72" s="215"/>
      <c r="EI72" s="91" t="s">
        <v>11</v>
      </c>
      <c r="EJ72" s="93">
        <f>EF69</f>
        <v>2500000</v>
      </c>
      <c r="EK72" s="91"/>
      <c r="EM72" s="215"/>
      <c r="EN72" s="215"/>
      <c r="EO72" s="215"/>
      <c r="EP72" s="215"/>
      <c r="EQ72" s="215"/>
      <c r="ER72" s="91" t="s">
        <v>11</v>
      </c>
      <c r="ES72" s="93">
        <f>EO69</f>
        <v>10000000</v>
      </c>
      <c r="ET72" s="91"/>
      <c r="EV72" s="215"/>
      <c r="EW72" s="215"/>
      <c r="EX72" s="215"/>
      <c r="EY72" s="215"/>
      <c r="EZ72" s="215"/>
      <c r="FA72" s="91" t="s">
        <v>11</v>
      </c>
      <c r="FB72" s="93">
        <f>EX69</f>
        <v>20000000</v>
      </c>
      <c r="FC72" s="91"/>
      <c r="FE72" s="215"/>
      <c r="FF72" s="215"/>
      <c r="FG72" s="215"/>
      <c r="FH72" s="215"/>
      <c r="FI72" s="215"/>
      <c r="FJ72" s="91" t="s">
        <v>11</v>
      </c>
      <c r="FK72" s="93">
        <f>FG69</f>
        <v>7719000</v>
      </c>
      <c r="FL72" s="91"/>
      <c r="FN72" s="215"/>
      <c r="FO72" s="215"/>
      <c r="FP72" s="215"/>
      <c r="FQ72" s="215"/>
      <c r="FR72" s="215"/>
      <c r="FS72" s="91" t="s">
        <v>11</v>
      </c>
      <c r="FT72" s="93">
        <f>FP69</f>
        <v>13700000</v>
      </c>
      <c r="FU72" s="91"/>
      <c r="FW72" s="215"/>
      <c r="FX72" s="215"/>
      <c r="FY72" s="215"/>
      <c r="FZ72" s="215"/>
      <c r="GA72" s="215"/>
      <c r="GB72" s="91" t="s">
        <v>11</v>
      </c>
      <c r="GC72" s="95">
        <f>FY69</f>
        <v>26084000</v>
      </c>
      <c r="GD72" s="91"/>
      <c r="GF72" s="215"/>
      <c r="GG72" s="215"/>
      <c r="GH72" s="215"/>
      <c r="GI72" s="215"/>
      <c r="GJ72" s="215"/>
      <c r="GK72" s="91" t="s">
        <v>11</v>
      </c>
      <c r="GL72" s="93">
        <f>GH69</f>
        <v>168762399.6794</v>
      </c>
      <c r="GM72" s="91"/>
      <c r="GO72" s="215"/>
      <c r="GP72" s="215"/>
      <c r="GQ72" s="215"/>
      <c r="GR72" s="215"/>
      <c r="GS72" s="215"/>
      <c r="GT72" s="91" t="s">
        <v>11</v>
      </c>
      <c r="GU72" s="93">
        <f>GQ69</f>
        <v>0</v>
      </c>
      <c r="GV72" s="91"/>
    </row>
    <row r="73" spans="2:204" ht="33.75" customHeight="1">
      <c r="B73" s="111"/>
      <c r="C73" s="111"/>
      <c r="D73" s="111"/>
      <c r="E73" s="111"/>
      <c r="F73" s="111"/>
      <c r="G73" s="108"/>
      <c r="H73" s="112"/>
      <c r="I73" s="108"/>
      <c r="K73" s="111"/>
      <c r="L73" s="111"/>
      <c r="M73" s="111"/>
      <c r="N73" s="111"/>
      <c r="O73" s="111"/>
      <c r="P73" s="108"/>
      <c r="Q73" s="112"/>
      <c r="R73" s="108"/>
      <c r="T73" s="111"/>
      <c r="U73" s="111"/>
      <c r="V73" s="111"/>
      <c r="W73" s="111"/>
      <c r="X73" s="111"/>
      <c r="Y73" s="108"/>
      <c r="Z73" s="112"/>
      <c r="AA73" s="108"/>
      <c r="AB73" s="111"/>
      <c r="AC73" s="111"/>
      <c r="AD73" s="111"/>
      <c r="AE73" s="111"/>
      <c r="AF73" s="111"/>
      <c r="AG73" s="108"/>
      <c r="AH73" s="112"/>
      <c r="AI73" s="108"/>
      <c r="AJ73" s="111"/>
      <c r="AK73" s="111"/>
      <c r="AL73" s="111"/>
      <c r="AM73" s="111"/>
      <c r="AN73" s="111"/>
      <c r="AO73" s="108"/>
      <c r="AP73" s="112"/>
      <c r="AQ73" s="108"/>
      <c r="AR73" s="111"/>
      <c r="AS73" s="111"/>
      <c r="AT73" s="111"/>
      <c r="AU73" s="111"/>
      <c r="AV73" s="111"/>
      <c r="AW73" s="108"/>
      <c r="AX73" s="112"/>
      <c r="AY73" s="108"/>
      <c r="BA73" s="111"/>
      <c r="BB73" s="111"/>
      <c r="BC73" s="111"/>
      <c r="BD73" s="111"/>
      <c r="BE73" s="111"/>
      <c r="BF73" s="108"/>
      <c r="BG73" s="112"/>
      <c r="BH73" s="108"/>
      <c r="BJ73" s="111"/>
      <c r="BK73" s="111"/>
      <c r="BL73" s="111"/>
      <c r="BM73" s="111"/>
      <c r="BN73" s="111"/>
      <c r="BO73" s="108"/>
      <c r="BP73" s="112"/>
      <c r="BQ73" s="108"/>
      <c r="BS73" s="111"/>
      <c r="BT73" s="111"/>
      <c r="BU73" s="111"/>
      <c r="BV73" s="111"/>
      <c r="BW73" s="111"/>
      <c r="BX73" s="108"/>
      <c r="BY73" s="112"/>
      <c r="BZ73" s="108"/>
      <c r="CB73" s="111"/>
      <c r="CC73" s="111"/>
      <c r="CD73" s="111"/>
      <c r="CE73" s="111"/>
      <c r="CF73" s="111"/>
      <c r="CG73" s="108"/>
      <c r="CH73" s="112"/>
      <c r="CI73" s="108"/>
      <c r="CK73" s="111"/>
      <c r="CL73" s="111"/>
      <c r="CM73" s="111"/>
      <c r="CN73" s="111"/>
      <c r="CO73" s="111"/>
      <c r="CP73" s="108"/>
      <c r="CQ73" s="112"/>
      <c r="CR73" s="108"/>
      <c r="CT73" s="111"/>
      <c r="CU73" s="111"/>
      <c r="CV73" s="111"/>
      <c r="CW73" s="111"/>
      <c r="CX73" s="111"/>
      <c r="CY73" s="108"/>
      <c r="CZ73" s="112"/>
      <c r="DA73" s="108"/>
      <c r="DC73" s="111"/>
      <c r="DD73" s="111"/>
      <c r="DE73" s="111"/>
      <c r="DF73" s="111"/>
      <c r="DG73" s="111"/>
      <c r="DH73" s="108"/>
      <c r="DI73" s="112"/>
      <c r="DJ73" s="108"/>
      <c r="DL73" s="111"/>
      <c r="DM73" s="111"/>
      <c r="DN73" s="111"/>
      <c r="DO73" s="111"/>
      <c r="DP73" s="111"/>
      <c r="DQ73" s="108"/>
      <c r="DR73" s="112"/>
      <c r="DS73" s="108"/>
      <c r="DU73" s="111"/>
      <c r="DV73" s="111"/>
      <c r="DW73" s="111"/>
      <c r="DX73" s="111"/>
      <c r="DY73" s="111"/>
      <c r="DZ73" s="108"/>
      <c r="EA73" s="112"/>
      <c r="EB73" s="108"/>
      <c r="ED73" s="111"/>
      <c r="EE73" s="111"/>
      <c r="EF73" s="111"/>
      <c r="EG73" s="111"/>
      <c r="EH73" s="111"/>
      <c r="EI73" s="108"/>
      <c r="EJ73" s="112"/>
      <c r="EK73" s="108"/>
      <c r="EM73" s="111"/>
      <c r="EN73" s="111"/>
      <c r="EO73" s="111"/>
      <c r="EP73" s="111"/>
      <c r="EQ73" s="111"/>
      <c r="ER73" s="108"/>
      <c r="ES73" s="112"/>
      <c r="ET73" s="108"/>
      <c r="EV73" s="111"/>
      <c r="EW73" s="111"/>
      <c r="EX73" s="111"/>
      <c r="EY73" s="111"/>
      <c r="EZ73" s="111"/>
      <c r="FA73" s="108"/>
      <c r="FB73" s="112"/>
      <c r="FC73" s="108"/>
      <c r="FE73" s="111"/>
      <c r="FF73" s="111"/>
      <c r="FG73" s="111"/>
      <c r="FH73" s="111"/>
      <c r="FI73" s="111"/>
      <c r="FJ73" s="108"/>
      <c r="FK73" s="112"/>
      <c r="FL73" s="108"/>
      <c r="FN73" s="111"/>
      <c r="FO73" s="111"/>
      <c r="FP73" s="111"/>
      <c r="FQ73" s="111"/>
      <c r="FR73" s="111"/>
      <c r="FS73" s="108"/>
      <c r="FT73" s="112"/>
      <c r="FU73" s="108"/>
      <c r="FW73" s="111"/>
      <c r="FX73" s="111"/>
      <c r="FY73" s="111"/>
      <c r="FZ73" s="111"/>
      <c r="GA73" s="111"/>
      <c r="GB73" s="108"/>
      <c r="GC73" s="113"/>
      <c r="GD73" s="108"/>
      <c r="GF73" s="111"/>
      <c r="GG73" s="111"/>
      <c r="GH73" s="111"/>
      <c r="GI73" s="111"/>
      <c r="GJ73" s="111"/>
      <c r="GK73" s="108"/>
      <c r="GL73" s="112"/>
      <c r="GM73" s="108"/>
      <c r="GO73" s="111"/>
      <c r="GP73" s="111"/>
      <c r="GQ73" s="111"/>
      <c r="GR73" s="111"/>
      <c r="GS73" s="111"/>
      <c r="GT73" s="108"/>
      <c r="GU73" s="112"/>
      <c r="GV73" s="108"/>
    </row>
    <row r="74" spans="2:204" ht="21.75" customHeight="1">
      <c r="H74" s="90"/>
      <c r="Q74" s="90"/>
      <c r="Z74" s="90"/>
      <c r="AH74" s="90"/>
      <c r="AP74" s="90"/>
      <c r="AX74" s="90"/>
      <c r="BG74" s="90"/>
      <c r="BP74" s="90"/>
      <c r="BY74" s="90"/>
      <c r="CH74" s="90"/>
      <c r="CQ74" s="90"/>
      <c r="CZ74" s="90"/>
      <c r="DI74" s="90"/>
      <c r="DR74" s="90"/>
      <c r="EA74" s="90"/>
      <c r="EE74" s="96"/>
      <c r="EF74" s="97"/>
      <c r="EJ74" s="90"/>
      <c r="EN74" s="96"/>
      <c r="EO74" s="97"/>
      <c r="ES74" s="90"/>
      <c r="EW74" s="96"/>
      <c r="EX74" s="97"/>
      <c r="FB74" s="90"/>
      <c r="FF74" s="96"/>
      <c r="FG74" s="97"/>
      <c r="FK74" s="90"/>
      <c r="FO74" s="96"/>
      <c r="FP74" s="98"/>
      <c r="FT74" s="90"/>
      <c r="FY74" s="96"/>
      <c r="FZ74" s="96"/>
      <c r="GA74" s="96"/>
      <c r="GC74" s="99"/>
      <c r="GG74" s="96"/>
      <c r="GH74" s="90"/>
      <c r="GJ74" s="96"/>
      <c r="GL74" s="80"/>
      <c r="GU74" s="90"/>
    </row>
    <row r="75" spans="2:204">
      <c r="B75" s="213">
        <f>B69+1</f>
        <v>3</v>
      </c>
      <c r="C75" s="213"/>
      <c r="D75" s="213"/>
      <c r="E75" s="213"/>
      <c r="F75" s="213"/>
      <c r="G75" s="91" t="s">
        <v>148</v>
      </c>
      <c r="H75" s="93"/>
      <c r="I75" s="94">
        <f t="shared" ref="I75:I77" si="253">IFERROR(H75/H78,0)</f>
        <v>0</v>
      </c>
      <c r="K75" s="213">
        <f>K69+1</f>
        <v>3</v>
      </c>
      <c r="L75" s="213"/>
      <c r="M75" s="213"/>
      <c r="N75" s="213"/>
      <c r="O75" s="213"/>
      <c r="P75" s="91" t="s">
        <v>148</v>
      </c>
      <c r="Q75" s="93"/>
      <c r="R75" s="94">
        <f t="shared" ref="R75:R77" si="254">IFERROR(Q75/Q78,0)</f>
        <v>0</v>
      </c>
      <c r="T75" s="213">
        <f>T69+1</f>
        <v>3</v>
      </c>
      <c r="U75" s="213"/>
      <c r="V75" s="213"/>
      <c r="W75" s="213"/>
      <c r="X75" s="213"/>
      <c r="Y75" s="91" t="s">
        <v>148</v>
      </c>
      <c r="Z75" s="93"/>
      <c r="AA75" s="94">
        <f t="shared" ref="AA75:AA77" si="255">IFERROR(Z75/Z78,0)</f>
        <v>0</v>
      </c>
      <c r="AB75" s="213">
        <f>AB69+1</f>
        <v>3</v>
      </c>
      <c r="AC75" s="213"/>
      <c r="AD75" s="213"/>
      <c r="AE75" s="213"/>
      <c r="AF75" s="213"/>
      <c r="AG75" s="91" t="s">
        <v>148</v>
      </c>
      <c r="AH75" s="93"/>
      <c r="AI75" s="94">
        <f t="shared" ref="AI75:AI77" si="256">IFERROR(AH75/AH78,0)</f>
        <v>0</v>
      </c>
      <c r="AJ75" s="213">
        <f>AJ69+1</f>
        <v>3</v>
      </c>
      <c r="AK75" s="213"/>
      <c r="AL75" s="213"/>
      <c r="AM75" s="213"/>
      <c r="AN75" s="213"/>
      <c r="AO75" s="91" t="s">
        <v>148</v>
      </c>
      <c r="AP75" s="93"/>
      <c r="AQ75" s="94">
        <f t="shared" ref="AQ75:AQ77" si="257">IFERROR(AP75/AP78,0)</f>
        <v>0</v>
      </c>
      <c r="AR75" s="213">
        <f>AR69+1</f>
        <v>3</v>
      </c>
      <c r="AS75" s="213"/>
      <c r="AT75" s="213"/>
      <c r="AU75" s="213"/>
      <c r="AV75" s="213"/>
      <c r="AW75" s="91" t="s">
        <v>148</v>
      </c>
      <c r="AX75" s="93"/>
      <c r="AY75" s="94">
        <f t="shared" ref="AY75:AY77" si="258">IFERROR(AX75/AX78,0)</f>
        <v>0</v>
      </c>
      <c r="BA75" s="213">
        <f>BA69+1</f>
        <v>3</v>
      </c>
      <c r="BB75" s="213"/>
      <c r="BC75" s="213"/>
      <c r="BD75" s="213"/>
      <c r="BE75" s="213"/>
      <c r="BF75" s="91" t="s">
        <v>148</v>
      </c>
      <c r="BG75" s="93"/>
      <c r="BH75" s="94">
        <f t="shared" ref="BH75:BH77" si="259">IFERROR(BG75/BG78,0)</f>
        <v>0</v>
      </c>
      <c r="BJ75" s="213">
        <f>BJ69+1</f>
        <v>3</v>
      </c>
      <c r="BK75" s="213"/>
      <c r="BL75" s="213"/>
      <c r="BM75" s="213"/>
      <c r="BN75" s="213"/>
      <c r="BO75" s="91" t="s">
        <v>148</v>
      </c>
      <c r="BP75" s="93"/>
      <c r="BQ75" s="94">
        <f t="shared" ref="BQ75:BQ77" si="260">IFERROR(BP75/BP78,0)</f>
        <v>0</v>
      </c>
      <c r="BS75" s="213">
        <f>BS69+1</f>
        <v>3</v>
      </c>
      <c r="BT75" s="213"/>
      <c r="BU75" s="213"/>
      <c r="BV75" s="213"/>
      <c r="BW75" s="213"/>
      <c r="BX75" s="91" t="s">
        <v>148</v>
      </c>
      <c r="BY75" s="93"/>
      <c r="BZ75" s="94">
        <f t="shared" ref="BZ75:BZ77" si="261">IFERROR(BY75/BY78,0)</f>
        <v>0</v>
      </c>
      <c r="CB75" s="213">
        <f>CB69+1</f>
        <v>3</v>
      </c>
      <c r="CC75" s="213"/>
      <c r="CD75" s="213"/>
      <c r="CE75" s="213"/>
      <c r="CF75" s="213"/>
      <c r="CG75" s="91" t="s">
        <v>148</v>
      </c>
      <c r="CH75" s="93"/>
      <c r="CI75" s="94">
        <f t="shared" ref="CI75:CI77" si="262">IFERROR(CH75/CH78,0)</f>
        <v>0</v>
      </c>
      <c r="CK75" s="213">
        <f>CK69+1</f>
        <v>3</v>
      </c>
      <c r="CL75" s="213"/>
      <c r="CM75" s="213"/>
      <c r="CN75" s="213"/>
      <c r="CO75" s="213"/>
      <c r="CP75" s="91" t="s">
        <v>148</v>
      </c>
      <c r="CQ75" s="93"/>
      <c r="CR75" s="94">
        <f t="shared" ref="CR75:CR77" si="263">IFERROR(CQ75/CQ78,0)</f>
        <v>0</v>
      </c>
      <c r="CT75" s="213">
        <f>CT69+1</f>
        <v>3</v>
      </c>
      <c r="CU75" s="213"/>
      <c r="CV75" s="213"/>
      <c r="CW75" s="213"/>
      <c r="CX75" s="213"/>
      <c r="CY75" s="91" t="s">
        <v>148</v>
      </c>
      <c r="CZ75" s="93"/>
      <c r="DA75" s="94">
        <f t="shared" ref="DA75:DA77" si="264">IFERROR(CZ75/CZ78,0)</f>
        <v>0</v>
      </c>
      <c r="DC75" s="213">
        <f>DC69+1</f>
        <v>3</v>
      </c>
      <c r="DD75" s="213"/>
      <c r="DE75" s="213"/>
      <c r="DF75" s="213"/>
      <c r="DG75" s="213"/>
      <c r="DH75" s="91" t="s">
        <v>148</v>
      </c>
      <c r="DI75" s="93"/>
      <c r="DJ75" s="94">
        <f t="shared" ref="DJ75:DJ77" si="265">IFERROR(DI75/DI78,0)</f>
        <v>0</v>
      </c>
      <c r="DL75" s="213">
        <f>DL69+1</f>
        <v>3</v>
      </c>
      <c r="DM75" s="213"/>
      <c r="DN75" s="213"/>
      <c r="DO75" s="213"/>
      <c r="DP75" s="213"/>
      <c r="DQ75" s="91" t="s">
        <v>148</v>
      </c>
      <c r="DR75" s="93"/>
      <c r="DS75" s="94">
        <f t="shared" ref="DS75:DS77" si="266">IFERROR(DR75/DR78,0)</f>
        <v>0</v>
      </c>
      <c r="DU75" s="213">
        <f>DU69+1</f>
        <v>3</v>
      </c>
      <c r="DV75" s="213"/>
      <c r="DW75" s="213"/>
      <c r="DX75" s="213"/>
      <c r="DY75" s="213"/>
      <c r="DZ75" s="91" t="s">
        <v>148</v>
      </c>
      <c r="EA75" s="93"/>
      <c r="EB75" s="94">
        <f t="shared" ref="EB75:EB77" si="267">IFERROR(EA75/EA78,0)</f>
        <v>0</v>
      </c>
      <c r="ED75" s="213">
        <f>ED69+1</f>
        <v>3</v>
      </c>
      <c r="EE75" s="216" t="s">
        <v>424</v>
      </c>
      <c r="EF75" s="217">
        <v>2500000</v>
      </c>
      <c r="EG75" s="213"/>
      <c r="EH75" s="213" t="s">
        <v>410</v>
      </c>
      <c r="EI75" s="91" t="s">
        <v>148</v>
      </c>
      <c r="EJ75" s="93">
        <v>2500000</v>
      </c>
      <c r="EK75" s="94">
        <f>IFERROR(EJ75/EJ78,0)</f>
        <v>1</v>
      </c>
      <c r="EM75" s="213">
        <f>EM69+1</f>
        <v>3</v>
      </c>
      <c r="EN75" s="216" t="s">
        <v>425</v>
      </c>
      <c r="EO75" s="217">
        <v>11187000</v>
      </c>
      <c r="EP75" s="213" t="s">
        <v>349</v>
      </c>
      <c r="EQ75" s="213" t="s">
        <v>410</v>
      </c>
      <c r="ER75" s="91" t="s">
        <v>148</v>
      </c>
      <c r="ES75" s="93">
        <v>11187000</v>
      </c>
      <c r="ET75" s="94">
        <f t="shared" ref="ET75:ET77" si="268">IFERROR(ES75/ES78,0)</f>
        <v>1</v>
      </c>
      <c r="EV75" s="213">
        <f>EV69+1</f>
        <v>3</v>
      </c>
      <c r="EW75" s="216" t="s">
        <v>396</v>
      </c>
      <c r="EX75" s="217">
        <v>5562000</v>
      </c>
      <c r="EY75" s="213" t="s">
        <v>395</v>
      </c>
      <c r="EZ75" s="213" t="s">
        <v>410</v>
      </c>
      <c r="FA75" s="91" t="s">
        <v>148</v>
      </c>
      <c r="FB75" s="93">
        <v>5562000</v>
      </c>
      <c r="FC75" s="94">
        <f t="shared" ref="FC75:FC77" si="269">IFERROR(FB75/FB78,0)</f>
        <v>1</v>
      </c>
      <c r="FE75" s="213">
        <f>FE69+1</f>
        <v>3</v>
      </c>
      <c r="FF75" s="216" t="s">
        <v>343</v>
      </c>
      <c r="FG75" s="217">
        <v>6000000</v>
      </c>
      <c r="FH75" s="213" t="s">
        <v>344</v>
      </c>
      <c r="FI75" s="213" t="s">
        <v>410</v>
      </c>
      <c r="FJ75" s="91" t="s">
        <v>148</v>
      </c>
      <c r="FK75" s="93">
        <v>6000000</v>
      </c>
      <c r="FL75" s="94">
        <f>IFERROR(FK75/FK78,0)</f>
        <v>1</v>
      </c>
      <c r="FN75" s="213">
        <f>FN69+1</f>
        <v>3</v>
      </c>
      <c r="FO75" s="216" t="s">
        <v>426</v>
      </c>
      <c r="FP75" s="221">
        <v>4500000</v>
      </c>
      <c r="FQ75" s="213"/>
      <c r="FR75" s="213" t="s">
        <v>410</v>
      </c>
      <c r="FS75" s="91" t="s">
        <v>148</v>
      </c>
      <c r="FT75" s="93">
        <v>4500000</v>
      </c>
      <c r="FU75" s="94">
        <f t="shared" ref="FU75:FU77" si="270">IFERROR(FT75/FT78,0)</f>
        <v>1</v>
      </c>
      <c r="FW75" s="241">
        <f>FW69+1</f>
        <v>3</v>
      </c>
      <c r="FX75" s="216" t="s">
        <v>427</v>
      </c>
      <c r="FY75" s="220">
        <v>28300000</v>
      </c>
      <c r="FZ75" s="216" t="s">
        <v>382</v>
      </c>
      <c r="GA75" s="213" t="s">
        <v>410</v>
      </c>
      <c r="GB75" s="91" t="s">
        <v>148</v>
      </c>
      <c r="GC75" s="95">
        <v>28300000</v>
      </c>
      <c r="GD75" s="94">
        <f t="shared" ref="GD75:GD77" si="271">IFERROR(GC75/GC78,0)</f>
        <v>1</v>
      </c>
      <c r="GF75" s="213">
        <f>GF69+1</f>
        <v>3</v>
      </c>
      <c r="GG75" s="216" t="s">
        <v>186</v>
      </c>
      <c r="GH75" s="219">
        <v>133838647.54000001</v>
      </c>
      <c r="GI75" s="213" t="s">
        <v>187</v>
      </c>
      <c r="GJ75" s="216" t="s">
        <v>170</v>
      </c>
      <c r="GK75" s="91" t="s">
        <v>148</v>
      </c>
      <c r="GL75" s="93">
        <f>GL78</f>
        <v>133838647.54000001</v>
      </c>
      <c r="GM75" s="94">
        <f t="shared" ref="GM75:GM77" si="272">IFERROR(GL75/GL78,0)</f>
        <v>1</v>
      </c>
      <c r="GO75" s="213">
        <f>GO69+1</f>
        <v>3</v>
      </c>
      <c r="GP75" s="213"/>
      <c r="GQ75" s="213"/>
      <c r="GR75" s="213"/>
      <c r="GS75" s="213"/>
      <c r="GT75" s="91" t="s">
        <v>148</v>
      </c>
      <c r="GU75" s="93"/>
      <c r="GV75" s="94">
        <f t="shared" ref="GV75:GV77" si="273">IFERROR(GU75/GU78,0)</f>
        <v>0</v>
      </c>
    </row>
    <row r="76" spans="2:204">
      <c r="B76" s="214"/>
      <c r="C76" s="214"/>
      <c r="D76" s="214"/>
      <c r="E76" s="214"/>
      <c r="F76" s="214"/>
      <c r="G76" s="91" t="s">
        <v>9</v>
      </c>
      <c r="H76" s="93"/>
      <c r="I76" s="94">
        <f t="shared" si="253"/>
        <v>0</v>
      </c>
      <c r="K76" s="214"/>
      <c r="L76" s="214"/>
      <c r="M76" s="214"/>
      <c r="N76" s="214"/>
      <c r="O76" s="214"/>
      <c r="P76" s="91" t="s">
        <v>9</v>
      </c>
      <c r="Q76" s="93"/>
      <c r="R76" s="94">
        <f t="shared" si="254"/>
        <v>0</v>
      </c>
      <c r="T76" s="214"/>
      <c r="U76" s="214"/>
      <c r="V76" s="214"/>
      <c r="W76" s="214"/>
      <c r="X76" s="214"/>
      <c r="Y76" s="91" t="s">
        <v>9</v>
      </c>
      <c r="Z76" s="93"/>
      <c r="AA76" s="94">
        <f t="shared" si="255"/>
        <v>0</v>
      </c>
      <c r="AB76" s="214"/>
      <c r="AC76" s="214"/>
      <c r="AD76" s="214"/>
      <c r="AE76" s="214"/>
      <c r="AF76" s="214"/>
      <c r="AG76" s="91" t="s">
        <v>9</v>
      </c>
      <c r="AH76" s="93"/>
      <c r="AI76" s="94">
        <f t="shared" si="256"/>
        <v>0</v>
      </c>
      <c r="AJ76" s="214"/>
      <c r="AK76" s="214"/>
      <c r="AL76" s="214"/>
      <c r="AM76" s="214"/>
      <c r="AN76" s="214"/>
      <c r="AO76" s="91" t="s">
        <v>9</v>
      </c>
      <c r="AP76" s="93"/>
      <c r="AQ76" s="94">
        <f t="shared" si="257"/>
        <v>0</v>
      </c>
      <c r="AR76" s="214"/>
      <c r="AS76" s="214"/>
      <c r="AT76" s="214"/>
      <c r="AU76" s="214"/>
      <c r="AV76" s="214"/>
      <c r="AW76" s="91" t="s">
        <v>9</v>
      </c>
      <c r="AX76" s="93"/>
      <c r="AY76" s="94">
        <f t="shared" si="258"/>
        <v>0</v>
      </c>
      <c r="BA76" s="214"/>
      <c r="BB76" s="214"/>
      <c r="BC76" s="214"/>
      <c r="BD76" s="214"/>
      <c r="BE76" s="214"/>
      <c r="BF76" s="91" t="s">
        <v>9</v>
      </c>
      <c r="BG76" s="93"/>
      <c r="BH76" s="94">
        <f t="shared" si="259"/>
        <v>0</v>
      </c>
      <c r="BJ76" s="214"/>
      <c r="BK76" s="214"/>
      <c r="BL76" s="214"/>
      <c r="BM76" s="214"/>
      <c r="BN76" s="214"/>
      <c r="BO76" s="91" t="s">
        <v>9</v>
      </c>
      <c r="BP76" s="93"/>
      <c r="BQ76" s="94">
        <f t="shared" si="260"/>
        <v>0</v>
      </c>
      <c r="BS76" s="214"/>
      <c r="BT76" s="214"/>
      <c r="BU76" s="214"/>
      <c r="BV76" s="214"/>
      <c r="BW76" s="214"/>
      <c r="BX76" s="91" t="s">
        <v>9</v>
      </c>
      <c r="BY76" s="93"/>
      <c r="BZ76" s="94">
        <f t="shared" si="261"/>
        <v>0</v>
      </c>
      <c r="CB76" s="214"/>
      <c r="CC76" s="214"/>
      <c r="CD76" s="214"/>
      <c r="CE76" s="214"/>
      <c r="CF76" s="214"/>
      <c r="CG76" s="91" t="s">
        <v>9</v>
      </c>
      <c r="CH76" s="93"/>
      <c r="CI76" s="94">
        <f t="shared" si="262"/>
        <v>0</v>
      </c>
      <c r="CK76" s="214"/>
      <c r="CL76" s="214"/>
      <c r="CM76" s="214"/>
      <c r="CN76" s="214"/>
      <c r="CO76" s="214"/>
      <c r="CP76" s="91" t="s">
        <v>9</v>
      </c>
      <c r="CQ76" s="93"/>
      <c r="CR76" s="94">
        <f t="shared" si="263"/>
        <v>0</v>
      </c>
      <c r="CT76" s="214"/>
      <c r="CU76" s="214"/>
      <c r="CV76" s="214"/>
      <c r="CW76" s="214"/>
      <c r="CX76" s="214"/>
      <c r="CY76" s="91" t="s">
        <v>9</v>
      </c>
      <c r="CZ76" s="93"/>
      <c r="DA76" s="94">
        <f t="shared" si="264"/>
        <v>0</v>
      </c>
      <c r="DC76" s="214"/>
      <c r="DD76" s="214"/>
      <c r="DE76" s="214"/>
      <c r="DF76" s="214"/>
      <c r="DG76" s="214"/>
      <c r="DH76" s="91" t="s">
        <v>9</v>
      </c>
      <c r="DI76" s="93"/>
      <c r="DJ76" s="94">
        <f t="shared" si="265"/>
        <v>0</v>
      </c>
      <c r="DL76" s="214"/>
      <c r="DM76" s="214"/>
      <c r="DN76" s="214"/>
      <c r="DO76" s="214"/>
      <c r="DP76" s="214"/>
      <c r="DQ76" s="91" t="s">
        <v>9</v>
      </c>
      <c r="DR76" s="93"/>
      <c r="DS76" s="94">
        <f t="shared" si="266"/>
        <v>0</v>
      </c>
      <c r="DU76" s="214"/>
      <c r="DV76" s="214"/>
      <c r="DW76" s="214"/>
      <c r="DX76" s="214"/>
      <c r="DY76" s="214"/>
      <c r="DZ76" s="91" t="s">
        <v>9</v>
      </c>
      <c r="EA76" s="93"/>
      <c r="EB76" s="94">
        <f t="shared" si="267"/>
        <v>0</v>
      </c>
      <c r="ED76" s="214"/>
      <c r="EE76" s="214"/>
      <c r="EF76" s="214"/>
      <c r="EG76" s="214"/>
      <c r="EH76" s="214"/>
      <c r="EI76" s="91" t="s">
        <v>9</v>
      </c>
      <c r="EJ76" s="93"/>
      <c r="EK76" s="94">
        <f t="shared" ref="EK76:EK77" si="274">IFERROR(EJ76/#REF!,0)</f>
        <v>0</v>
      </c>
      <c r="EM76" s="214"/>
      <c r="EN76" s="214"/>
      <c r="EO76" s="214"/>
      <c r="EP76" s="214"/>
      <c r="EQ76" s="214"/>
      <c r="ER76" s="91" t="s">
        <v>9</v>
      </c>
      <c r="ES76" s="93"/>
      <c r="ET76" s="94">
        <f t="shared" si="268"/>
        <v>0</v>
      </c>
      <c r="EV76" s="214"/>
      <c r="EW76" s="214"/>
      <c r="EX76" s="214"/>
      <c r="EY76" s="214"/>
      <c r="EZ76" s="214"/>
      <c r="FA76" s="91" t="s">
        <v>9</v>
      </c>
      <c r="FB76" s="93"/>
      <c r="FC76" s="94">
        <f t="shared" si="269"/>
        <v>0</v>
      </c>
      <c r="FE76" s="214"/>
      <c r="FF76" s="214"/>
      <c r="FG76" s="214"/>
      <c r="FH76" s="214"/>
      <c r="FI76" s="214"/>
      <c r="FJ76" s="91" t="s">
        <v>9</v>
      </c>
      <c r="FK76" s="93"/>
      <c r="FL76" s="94">
        <f t="shared" ref="FL76:FL77" si="275">IFERROR(FK76/#REF!,0)</f>
        <v>0</v>
      </c>
      <c r="FN76" s="214"/>
      <c r="FO76" s="214"/>
      <c r="FP76" s="214"/>
      <c r="FQ76" s="214"/>
      <c r="FR76" s="214"/>
      <c r="FS76" s="91" t="s">
        <v>9</v>
      </c>
      <c r="FT76" s="93"/>
      <c r="FU76" s="94">
        <f t="shared" si="270"/>
        <v>0</v>
      </c>
      <c r="FW76" s="242"/>
      <c r="FX76" s="214"/>
      <c r="FY76" s="214"/>
      <c r="FZ76" s="214"/>
      <c r="GA76" s="214"/>
      <c r="GB76" s="91" t="s">
        <v>9</v>
      </c>
      <c r="GC76" s="95"/>
      <c r="GD76" s="94">
        <f t="shared" si="271"/>
        <v>0</v>
      </c>
      <c r="GF76" s="214"/>
      <c r="GG76" s="214"/>
      <c r="GH76" s="214"/>
      <c r="GI76" s="214"/>
      <c r="GJ76" s="214"/>
      <c r="GK76" s="91" t="s">
        <v>9</v>
      </c>
      <c r="GL76" s="91"/>
      <c r="GM76" s="94">
        <f t="shared" si="272"/>
        <v>0</v>
      </c>
      <c r="GO76" s="214"/>
      <c r="GP76" s="214"/>
      <c r="GQ76" s="214"/>
      <c r="GR76" s="214"/>
      <c r="GS76" s="214"/>
      <c r="GT76" s="91" t="s">
        <v>9</v>
      </c>
      <c r="GU76" s="93"/>
      <c r="GV76" s="94">
        <f t="shared" si="273"/>
        <v>0</v>
      </c>
    </row>
    <row r="77" spans="2:204">
      <c r="B77" s="214"/>
      <c r="C77" s="214"/>
      <c r="D77" s="214"/>
      <c r="E77" s="214"/>
      <c r="F77" s="214"/>
      <c r="G77" s="91" t="s">
        <v>8</v>
      </c>
      <c r="H77" s="93"/>
      <c r="I77" s="94">
        <f t="shared" si="253"/>
        <v>0</v>
      </c>
      <c r="K77" s="214"/>
      <c r="L77" s="214"/>
      <c r="M77" s="214"/>
      <c r="N77" s="214"/>
      <c r="O77" s="214"/>
      <c r="P77" s="91" t="s">
        <v>8</v>
      </c>
      <c r="Q77" s="93"/>
      <c r="R77" s="94">
        <f t="shared" si="254"/>
        <v>0</v>
      </c>
      <c r="T77" s="214"/>
      <c r="U77" s="214"/>
      <c r="V77" s="214"/>
      <c r="W77" s="214"/>
      <c r="X77" s="214"/>
      <c r="Y77" s="91" t="s">
        <v>8</v>
      </c>
      <c r="Z77" s="93"/>
      <c r="AA77" s="94">
        <f t="shared" si="255"/>
        <v>0</v>
      </c>
      <c r="AB77" s="214"/>
      <c r="AC77" s="214"/>
      <c r="AD77" s="214"/>
      <c r="AE77" s="214"/>
      <c r="AF77" s="214"/>
      <c r="AG77" s="91" t="s">
        <v>8</v>
      </c>
      <c r="AH77" s="93"/>
      <c r="AI77" s="94">
        <f t="shared" si="256"/>
        <v>0</v>
      </c>
      <c r="AJ77" s="214"/>
      <c r="AK77" s="214"/>
      <c r="AL77" s="214"/>
      <c r="AM77" s="214"/>
      <c r="AN77" s="214"/>
      <c r="AO77" s="91" t="s">
        <v>8</v>
      </c>
      <c r="AP77" s="93"/>
      <c r="AQ77" s="94">
        <f t="shared" si="257"/>
        <v>0</v>
      </c>
      <c r="AR77" s="214"/>
      <c r="AS77" s="214"/>
      <c r="AT77" s="214"/>
      <c r="AU77" s="214"/>
      <c r="AV77" s="214"/>
      <c r="AW77" s="91" t="s">
        <v>8</v>
      </c>
      <c r="AX77" s="93"/>
      <c r="AY77" s="94">
        <f t="shared" si="258"/>
        <v>0</v>
      </c>
      <c r="BA77" s="214"/>
      <c r="BB77" s="214"/>
      <c r="BC77" s="214"/>
      <c r="BD77" s="214"/>
      <c r="BE77" s="214"/>
      <c r="BF77" s="91" t="s">
        <v>8</v>
      </c>
      <c r="BG77" s="93"/>
      <c r="BH77" s="94">
        <f t="shared" si="259"/>
        <v>0</v>
      </c>
      <c r="BJ77" s="214"/>
      <c r="BK77" s="214"/>
      <c r="BL77" s="214"/>
      <c r="BM77" s="214"/>
      <c r="BN77" s="214"/>
      <c r="BO77" s="91" t="s">
        <v>8</v>
      </c>
      <c r="BP77" s="93"/>
      <c r="BQ77" s="94">
        <f t="shared" si="260"/>
        <v>0</v>
      </c>
      <c r="BS77" s="214"/>
      <c r="BT77" s="214"/>
      <c r="BU77" s="214"/>
      <c r="BV77" s="214"/>
      <c r="BW77" s="214"/>
      <c r="BX77" s="91" t="s">
        <v>8</v>
      </c>
      <c r="BY77" s="93"/>
      <c r="BZ77" s="94">
        <f t="shared" si="261"/>
        <v>0</v>
      </c>
      <c r="CB77" s="214"/>
      <c r="CC77" s="214"/>
      <c r="CD77" s="214"/>
      <c r="CE77" s="214"/>
      <c r="CF77" s="214"/>
      <c r="CG77" s="91" t="s">
        <v>8</v>
      </c>
      <c r="CH77" s="93"/>
      <c r="CI77" s="94">
        <f t="shared" si="262"/>
        <v>0</v>
      </c>
      <c r="CK77" s="214"/>
      <c r="CL77" s="214"/>
      <c r="CM77" s="214"/>
      <c r="CN77" s="214"/>
      <c r="CO77" s="214"/>
      <c r="CP77" s="91" t="s">
        <v>8</v>
      </c>
      <c r="CQ77" s="93"/>
      <c r="CR77" s="94">
        <f t="shared" si="263"/>
        <v>0</v>
      </c>
      <c r="CT77" s="214"/>
      <c r="CU77" s="214"/>
      <c r="CV77" s="214"/>
      <c r="CW77" s="214"/>
      <c r="CX77" s="214"/>
      <c r="CY77" s="91" t="s">
        <v>8</v>
      </c>
      <c r="CZ77" s="93"/>
      <c r="DA77" s="94">
        <f t="shared" si="264"/>
        <v>0</v>
      </c>
      <c r="DC77" s="214"/>
      <c r="DD77" s="214"/>
      <c r="DE77" s="214"/>
      <c r="DF77" s="214"/>
      <c r="DG77" s="214"/>
      <c r="DH77" s="91" t="s">
        <v>8</v>
      </c>
      <c r="DI77" s="93"/>
      <c r="DJ77" s="94">
        <f t="shared" si="265"/>
        <v>0</v>
      </c>
      <c r="DL77" s="214"/>
      <c r="DM77" s="214"/>
      <c r="DN77" s="214"/>
      <c r="DO77" s="214"/>
      <c r="DP77" s="214"/>
      <c r="DQ77" s="91" t="s">
        <v>8</v>
      </c>
      <c r="DR77" s="93"/>
      <c r="DS77" s="94">
        <f t="shared" si="266"/>
        <v>0</v>
      </c>
      <c r="DU77" s="214"/>
      <c r="DV77" s="214"/>
      <c r="DW77" s="214"/>
      <c r="DX77" s="214"/>
      <c r="DY77" s="214"/>
      <c r="DZ77" s="91" t="s">
        <v>8</v>
      </c>
      <c r="EA77" s="93"/>
      <c r="EB77" s="94">
        <f t="shared" si="267"/>
        <v>0</v>
      </c>
      <c r="ED77" s="214"/>
      <c r="EE77" s="214"/>
      <c r="EF77" s="214"/>
      <c r="EG77" s="214"/>
      <c r="EH77" s="214"/>
      <c r="EI77" s="91" t="s">
        <v>8</v>
      </c>
      <c r="EJ77" s="93"/>
      <c r="EK77" s="94">
        <f t="shared" si="274"/>
        <v>0</v>
      </c>
      <c r="EM77" s="214"/>
      <c r="EN77" s="214"/>
      <c r="EO77" s="214"/>
      <c r="EP77" s="214"/>
      <c r="EQ77" s="214"/>
      <c r="ER77" s="91" t="s">
        <v>8</v>
      </c>
      <c r="ES77" s="93"/>
      <c r="ET77" s="94">
        <f t="shared" si="268"/>
        <v>0</v>
      </c>
      <c r="EV77" s="214"/>
      <c r="EW77" s="214"/>
      <c r="EX77" s="214"/>
      <c r="EY77" s="214"/>
      <c r="EZ77" s="214"/>
      <c r="FA77" s="91" t="s">
        <v>8</v>
      </c>
      <c r="FB77" s="93"/>
      <c r="FC77" s="94">
        <f t="shared" si="269"/>
        <v>0</v>
      </c>
      <c r="FE77" s="214"/>
      <c r="FF77" s="214"/>
      <c r="FG77" s="214"/>
      <c r="FH77" s="214"/>
      <c r="FI77" s="214"/>
      <c r="FJ77" s="91" t="s">
        <v>8</v>
      </c>
      <c r="FK77" s="93"/>
      <c r="FL77" s="94">
        <f t="shared" si="275"/>
        <v>0</v>
      </c>
      <c r="FN77" s="214"/>
      <c r="FO77" s="214"/>
      <c r="FP77" s="214"/>
      <c r="FQ77" s="214"/>
      <c r="FR77" s="214"/>
      <c r="FS77" s="91" t="s">
        <v>8</v>
      </c>
      <c r="FT77" s="93"/>
      <c r="FU77" s="94">
        <f t="shared" si="270"/>
        <v>0</v>
      </c>
      <c r="FW77" s="242"/>
      <c r="FX77" s="214"/>
      <c r="FY77" s="214"/>
      <c r="FZ77" s="214"/>
      <c r="GA77" s="214"/>
      <c r="GB77" s="91" t="s">
        <v>8</v>
      </c>
      <c r="GC77" s="95"/>
      <c r="GD77" s="94">
        <f t="shared" si="271"/>
        <v>0</v>
      </c>
      <c r="GF77" s="214"/>
      <c r="GG77" s="214"/>
      <c r="GH77" s="214"/>
      <c r="GI77" s="214"/>
      <c r="GJ77" s="214"/>
      <c r="GK77" s="91" t="s">
        <v>8</v>
      </c>
      <c r="GL77" s="91"/>
      <c r="GM77" s="94">
        <f t="shared" si="272"/>
        <v>0</v>
      </c>
      <c r="GO77" s="214"/>
      <c r="GP77" s="214"/>
      <c r="GQ77" s="214"/>
      <c r="GR77" s="214"/>
      <c r="GS77" s="214"/>
      <c r="GT77" s="91" t="s">
        <v>8</v>
      </c>
      <c r="GU77" s="93"/>
      <c r="GV77" s="94">
        <f t="shared" si="273"/>
        <v>0</v>
      </c>
    </row>
    <row r="78" spans="2:204" ht="96.75" customHeight="1">
      <c r="B78" s="215"/>
      <c r="C78" s="215"/>
      <c r="D78" s="215"/>
      <c r="E78" s="215"/>
      <c r="F78" s="215"/>
      <c r="G78" s="91" t="s">
        <v>11</v>
      </c>
      <c r="H78" s="93">
        <f>D75</f>
        <v>0</v>
      </c>
      <c r="I78" s="91"/>
      <c r="K78" s="215"/>
      <c r="L78" s="215"/>
      <c r="M78" s="215"/>
      <c r="N78" s="215"/>
      <c r="O78" s="215"/>
      <c r="P78" s="91" t="s">
        <v>11</v>
      </c>
      <c r="Q78" s="93">
        <f>M75</f>
        <v>0</v>
      </c>
      <c r="R78" s="91"/>
      <c r="T78" s="215"/>
      <c r="U78" s="215"/>
      <c r="V78" s="215"/>
      <c r="W78" s="215"/>
      <c r="X78" s="215"/>
      <c r="Y78" s="91" t="s">
        <v>11</v>
      </c>
      <c r="Z78" s="93">
        <f>V75</f>
        <v>0</v>
      </c>
      <c r="AA78" s="91"/>
      <c r="AB78" s="215"/>
      <c r="AC78" s="215"/>
      <c r="AD78" s="215"/>
      <c r="AE78" s="215"/>
      <c r="AF78" s="215"/>
      <c r="AG78" s="91" t="s">
        <v>11</v>
      </c>
      <c r="AH78" s="93">
        <f>AD75</f>
        <v>0</v>
      </c>
      <c r="AI78" s="91"/>
      <c r="AJ78" s="215"/>
      <c r="AK78" s="215"/>
      <c r="AL78" s="215"/>
      <c r="AM78" s="215"/>
      <c r="AN78" s="215"/>
      <c r="AO78" s="91" t="s">
        <v>11</v>
      </c>
      <c r="AP78" s="93">
        <f>AL75</f>
        <v>0</v>
      </c>
      <c r="AQ78" s="91"/>
      <c r="AR78" s="215"/>
      <c r="AS78" s="215"/>
      <c r="AT78" s="215"/>
      <c r="AU78" s="215"/>
      <c r="AV78" s="215"/>
      <c r="AW78" s="91" t="s">
        <v>11</v>
      </c>
      <c r="AX78" s="93">
        <f>AT75</f>
        <v>0</v>
      </c>
      <c r="AY78" s="91"/>
      <c r="BA78" s="215"/>
      <c r="BB78" s="215"/>
      <c r="BC78" s="215"/>
      <c r="BD78" s="215"/>
      <c r="BE78" s="215"/>
      <c r="BF78" s="91" t="s">
        <v>11</v>
      </c>
      <c r="BG78" s="93">
        <f>BC75</f>
        <v>0</v>
      </c>
      <c r="BH78" s="91"/>
      <c r="BJ78" s="215"/>
      <c r="BK78" s="215"/>
      <c r="BL78" s="215"/>
      <c r="BM78" s="215"/>
      <c r="BN78" s="215"/>
      <c r="BO78" s="91" t="s">
        <v>11</v>
      </c>
      <c r="BP78" s="93">
        <f>BL75</f>
        <v>0</v>
      </c>
      <c r="BQ78" s="91"/>
      <c r="BS78" s="215"/>
      <c r="BT78" s="215"/>
      <c r="BU78" s="215"/>
      <c r="BV78" s="215"/>
      <c r="BW78" s="215"/>
      <c r="BX78" s="91" t="s">
        <v>11</v>
      </c>
      <c r="BY78" s="93">
        <f>BU75</f>
        <v>0</v>
      </c>
      <c r="BZ78" s="91"/>
      <c r="CB78" s="215"/>
      <c r="CC78" s="215"/>
      <c r="CD78" s="215"/>
      <c r="CE78" s="215"/>
      <c r="CF78" s="215"/>
      <c r="CG78" s="91" t="s">
        <v>11</v>
      </c>
      <c r="CH78" s="93">
        <f>CD75</f>
        <v>0</v>
      </c>
      <c r="CI78" s="91"/>
      <c r="CK78" s="215"/>
      <c r="CL78" s="215"/>
      <c r="CM78" s="215"/>
      <c r="CN78" s="215"/>
      <c r="CO78" s="215"/>
      <c r="CP78" s="91" t="s">
        <v>11</v>
      </c>
      <c r="CQ78" s="93">
        <f>CM75</f>
        <v>0</v>
      </c>
      <c r="CR78" s="91"/>
      <c r="CT78" s="215"/>
      <c r="CU78" s="215"/>
      <c r="CV78" s="215"/>
      <c r="CW78" s="215"/>
      <c r="CX78" s="215"/>
      <c r="CY78" s="91" t="s">
        <v>11</v>
      </c>
      <c r="CZ78" s="93">
        <f>CV75</f>
        <v>0</v>
      </c>
      <c r="DA78" s="91"/>
      <c r="DC78" s="215"/>
      <c r="DD78" s="215"/>
      <c r="DE78" s="215"/>
      <c r="DF78" s="215"/>
      <c r="DG78" s="215"/>
      <c r="DH78" s="91" t="s">
        <v>11</v>
      </c>
      <c r="DI78" s="93">
        <f>DE75</f>
        <v>0</v>
      </c>
      <c r="DJ78" s="91"/>
      <c r="DL78" s="215"/>
      <c r="DM78" s="215"/>
      <c r="DN78" s="215"/>
      <c r="DO78" s="215"/>
      <c r="DP78" s="215"/>
      <c r="DQ78" s="91" t="s">
        <v>11</v>
      </c>
      <c r="DR78" s="93">
        <f>DN75</f>
        <v>0</v>
      </c>
      <c r="DS78" s="91"/>
      <c r="DU78" s="215"/>
      <c r="DV78" s="215"/>
      <c r="DW78" s="215"/>
      <c r="DX78" s="215"/>
      <c r="DY78" s="215"/>
      <c r="DZ78" s="91" t="s">
        <v>11</v>
      </c>
      <c r="EA78" s="93">
        <f>DW75</f>
        <v>0</v>
      </c>
      <c r="EB78" s="91"/>
      <c r="ED78" s="215"/>
      <c r="EE78" s="215"/>
      <c r="EF78" s="215"/>
      <c r="EG78" s="215"/>
      <c r="EH78" s="215"/>
      <c r="EI78" s="91" t="s">
        <v>11</v>
      </c>
      <c r="EJ78" s="93">
        <f>EF75</f>
        <v>2500000</v>
      </c>
      <c r="EK78" s="91"/>
      <c r="EM78" s="215"/>
      <c r="EN78" s="215"/>
      <c r="EO78" s="215"/>
      <c r="EP78" s="215"/>
      <c r="EQ78" s="215"/>
      <c r="ER78" s="91" t="s">
        <v>11</v>
      </c>
      <c r="ES78" s="93">
        <f>EO75</f>
        <v>11187000</v>
      </c>
      <c r="ET78" s="91"/>
      <c r="EV78" s="215"/>
      <c r="EW78" s="215"/>
      <c r="EX78" s="215"/>
      <c r="EY78" s="215"/>
      <c r="EZ78" s="215"/>
      <c r="FA78" s="91" t="s">
        <v>11</v>
      </c>
      <c r="FB78" s="93">
        <f>EX75</f>
        <v>5562000</v>
      </c>
      <c r="FC78" s="91"/>
      <c r="FE78" s="215"/>
      <c r="FF78" s="215"/>
      <c r="FG78" s="215"/>
      <c r="FH78" s="215"/>
      <c r="FI78" s="215"/>
      <c r="FJ78" s="91" t="s">
        <v>11</v>
      </c>
      <c r="FK78" s="93">
        <f>FG75</f>
        <v>6000000</v>
      </c>
      <c r="FL78" s="91"/>
      <c r="FN78" s="215"/>
      <c r="FO78" s="215"/>
      <c r="FP78" s="215"/>
      <c r="FQ78" s="215"/>
      <c r="FR78" s="215"/>
      <c r="FS78" s="91" t="s">
        <v>11</v>
      </c>
      <c r="FT78" s="93">
        <f>FP75</f>
        <v>4500000</v>
      </c>
      <c r="FU78" s="91"/>
      <c r="FW78" s="243"/>
      <c r="FX78" s="215"/>
      <c r="FY78" s="215"/>
      <c r="FZ78" s="215"/>
      <c r="GA78" s="215"/>
      <c r="GB78" s="91" t="s">
        <v>11</v>
      </c>
      <c r="GC78" s="95">
        <f>FY75</f>
        <v>28300000</v>
      </c>
      <c r="GD78" s="91"/>
      <c r="GF78" s="215"/>
      <c r="GG78" s="215"/>
      <c r="GH78" s="215"/>
      <c r="GI78" s="215"/>
      <c r="GJ78" s="215"/>
      <c r="GK78" s="91" t="s">
        <v>11</v>
      </c>
      <c r="GL78" s="93">
        <f>GH75</f>
        <v>133838647.54000001</v>
      </c>
      <c r="GM78" s="91"/>
      <c r="GO78" s="215"/>
      <c r="GP78" s="215"/>
      <c r="GQ78" s="215"/>
      <c r="GR78" s="215"/>
      <c r="GS78" s="215"/>
      <c r="GT78" s="91" t="s">
        <v>11</v>
      </c>
      <c r="GU78" s="93">
        <f>GQ75</f>
        <v>0</v>
      </c>
      <c r="GV78" s="91"/>
    </row>
    <row r="79" spans="2:204" ht="22.5" customHeight="1">
      <c r="H79" s="90"/>
      <c r="Q79" s="90"/>
      <c r="Z79" s="90"/>
      <c r="AH79" s="90"/>
      <c r="AP79" s="90"/>
      <c r="AX79" s="90"/>
      <c r="BG79" s="90"/>
      <c r="BP79" s="90"/>
      <c r="BY79" s="90"/>
      <c r="CH79" s="90"/>
      <c r="CQ79" s="90"/>
      <c r="CZ79" s="90"/>
      <c r="DI79" s="90"/>
      <c r="DR79" s="90"/>
      <c r="EA79" s="90"/>
      <c r="EE79" s="96"/>
      <c r="EF79" s="97"/>
      <c r="EJ79" s="90"/>
      <c r="EN79" s="96"/>
      <c r="EO79" s="97"/>
      <c r="ES79" s="90"/>
      <c r="EW79" s="96"/>
      <c r="EX79" s="97"/>
      <c r="FB79" s="90"/>
      <c r="FF79" s="96"/>
      <c r="FG79" s="97"/>
      <c r="FK79" s="90"/>
      <c r="FO79" s="96"/>
      <c r="FP79" s="98"/>
      <c r="FT79" s="90"/>
      <c r="FX79" s="96"/>
      <c r="FY79" s="100"/>
      <c r="FZ79" s="96"/>
      <c r="GC79" s="99"/>
      <c r="GG79" s="96"/>
      <c r="GH79" s="90"/>
      <c r="GJ79" s="96"/>
      <c r="GL79" s="80"/>
      <c r="GU79" s="90"/>
    </row>
    <row r="80" spans="2:204">
      <c r="B80" s="213">
        <f>B75+1</f>
        <v>4</v>
      </c>
      <c r="C80" s="213"/>
      <c r="D80" s="213"/>
      <c r="E80" s="213"/>
      <c r="F80" s="213"/>
      <c r="G80" s="91" t="s">
        <v>148</v>
      </c>
      <c r="H80" s="93"/>
      <c r="I80" s="94">
        <f t="shared" ref="I80:I82" si="276">IFERROR(H80/H83,0)</f>
        <v>0</v>
      </c>
      <c r="K80" s="213">
        <f>K75+1</f>
        <v>4</v>
      </c>
      <c r="L80" s="213"/>
      <c r="M80" s="213"/>
      <c r="N80" s="213"/>
      <c r="O80" s="213"/>
      <c r="P80" s="91" t="s">
        <v>148</v>
      </c>
      <c r="Q80" s="93"/>
      <c r="R80" s="94">
        <f t="shared" ref="R80:R82" si="277">IFERROR(Q80/Q83,0)</f>
        <v>0</v>
      </c>
      <c r="T80" s="213">
        <f>T75+1</f>
        <v>4</v>
      </c>
      <c r="U80" s="213"/>
      <c r="V80" s="213"/>
      <c r="W80" s="213"/>
      <c r="X80" s="213"/>
      <c r="Y80" s="91" t="s">
        <v>148</v>
      </c>
      <c r="Z80" s="93"/>
      <c r="AA80" s="94">
        <f t="shared" ref="AA80:AA82" si="278">IFERROR(Z80/Z83,0)</f>
        <v>0</v>
      </c>
      <c r="AB80" s="213">
        <f>AB75+1</f>
        <v>4</v>
      </c>
      <c r="AC80" s="213"/>
      <c r="AD80" s="213"/>
      <c r="AE80" s="213"/>
      <c r="AF80" s="213"/>
      <c r="AG80" s="91" t="s">
        <v>148</v>
      </c>
      <c r="AH80" s="93"/>
      <c r="AI80" s="94">
        <f t="shared" ref="AI80:AI82" si="279">IFERROR(AH80/AH83,0)</f>
        <v>0</v>
      </c>
      <c r="AJ80" s="213">
        <f>AJ75+1</f>
        <v>4</v>
      </c>
      <c r="AK80" s="213"/>
      <c r="AL80" s="213"/>
      <c r="AM80" s="213"/>
      <c r="AN80" s="213"/>
      <c r="AO80" s="91" t="s">
        <v>148</v>
      </c>
      <c r="AP80" s="93"/>
      <c r="AQ80" s="94">
        <f t="shared" ref="AQ80:AQ82" si="280">IFERROR(AP80/AP83,0)</f>
        <v>0</v>
      </c>
      <c r="AR80" s="213">
        <f>AR75+1</f>
        <v>4</v>
      </c>
      <c r="AS80" s="213"/>
      <c r="AT80" s="213"/>
      <c r="AU80" s="213"/>
      <c r="AV80" s="213"/>
      <c r="AW80" s="91" t="s">
        <v>148</v>
      </c>
      <c r="AX80" s="93"/>
      <c r="AY80" s="94">
        <f t="shared" ref="AY80:AY82" si="281">IFERROR(AX80/AX83,0)</f>
        <v>0</v>
      </c>
      <c r="BA80" s="213">
        <f>BA75+1</f>
        <v>4</v>
      </c>
      <c r="BB80" s="213"/>
      <c r="BC80" s="213"/>
      <c r="BD80" s="213"/>
      <c r="BE80" s="213"/>
      <c r="BF80" s="91" t="s">
        <v>148</v>
      </c>
      <c r="BG80" s="93"/>
      <c r="BH80" s="94">
        <f t="shared" ref="BH80:BH82" si="282">IFERROR(BG80/BG83,0)</f>
        <v>0</v>
      </c>
      <c r="BJ80" s="213">
        <f>BJ75+1</f>
        <v>4</v>
      </c>
      <c r="BK80" s="213"/>
      <c r="BL80" s="213"/>
      <c r="BM80" s="213"/>
      <c r="BN80" s="213"/>
      <c r="BO80" s="91" t="s">
        <v>148</v>
      </c>
      <c r="BP80" s="93"/>
      <c r="BQ80" s="94">
        <f t="shared" ref="BQ80:BQ82" si="283">IFERROR(BP80/BP83,0)</f>
        <v>0</v>
      </c>
      <c r="BS80" s="213">
        <f>BS75+1</f>
        <v>4</v>
      </c>
      <c r="BT80" s="213"/>
      <c r="BU80" s="213"/>
      <c r="BV80" s="213"/>
      <c r="BW80" s="213"/>
      <c r="BX80" s="91" t="s">
        <v>148</v>
      </c>
      <c r="BY80" s="93"/>
      <c r="BZ80" s="94">
        <f t="shared" ref="BZ80:BZ82" si="284">IFERROR(BY80/BY83,0)</f>
        <v>0</v>
      </c>
      <c r="CB80" s="213">
        <f>CB75+1</f>
        <v>4</v>
      </c>
      <c r="CC80" s="213"/>
      <c r="CD80" s="213"/>
      <c r="CE80" s="213"/>
      <c r="CF80" s="213"/>
      <c r="CG80" s="91" t="s">
        <v>148</v>
      </c>
      <c r="CH80" s="93"/>
      <c r="CI80" s="94">
        <f t="shared" ref="CI80:CI82" si="285">IFERROR(CH80/CH83,0)</f>
        <v>0</v>
      </c>
      <c r="CK80" s="213">
        <f>CK75+1</f>
        <v>4</v>
      </c>
      <c r="CL80" s="213"/>
      <c r="CM80" s="213"/>
      <c r="CN80" s="213"/>
      <c r="CO80" s="213"/>
      <c r="CP80" s="91" t="s">
        <v>148</v>
      </c>
      <c r="CQ80" s="93"/>
      <c r="CR80" s="94">
        <f t="shared" ref="CR80:CR82" si="286">IFERROR(CQ80/CQ83,0)</f>
        <v>0</v>
      </c>
      <c r="CT80" s="213">
        <f>CT75+1</f>
        <v>4</v>
      </c>
      <c r="CU80" s="213"/>
      <c r="CV80" s="213"/>
      <c r="CW80" s="213"/>
      <c r="CX80" s="213"/>
      <c r="CY80" s="91" t="s">
        <v>148</v>
      </c>
      <c r="CZ80" s="93"/>
      <c r="DA80" s="94">
        <f t="shared" ref="DA80:DA82" si="287">IFERROR(CZ80/CZ83,0)</f>
        <v>0</v>
      </c>
      <c r="DC80" s="213">
        <f>DC75+1</f>
        <v>4</v>
      </c>
      <c r="DD80" s="213"/>
      <c r="DE80" s="213"/>
      <c r="DF80" s="213"/>
      <c r="DG80" s="213"/>
      <c r="DH80" s="91" t="s">
        <v>148</v>
      </c>
      <c r="DI80" s="93"/>
      <c r="DJ80" s="94">
        <f t="shared" ref="DJ80:DJ82" si="288">IFERROR(DI80/DI83,0)</f>
        <v>0</v>
      </c>
      <c r="DL80" s="213">
        <f>DL75+1</f>
        <v>4</v>
      </c>
      <c r="DM80" s="213"/>
      <c r="DN80" s="213"/>
      <c r="DO80" s="213"/>
      <c r="DP80" s="213"/>
      <c r="DQ80" s="91" t="s">
        <v>148</v>
      </c>
      <c r="DR80" s="93"/>
      <c r="DS80" s="94">
        <f t="shared" ref="DS80:DS82" si="289">IFERROR(DR80/DR83,0)</f>
        <v>0</v>
      </c>
      <c r="DU80" s="213">
        <f>DU75+1</f>
        <v>4</v>
      </c>
      <c r="DV80" s="213"/>
      <c r="DW80" s="213"/>
      <c r="DX80" s="213"/>
      <c r="DY80" s="213"/>
      <c r="DZ80" s="91" t="s">
        <v>148</v>
      </c>
      <c r="EA80" s="93"/>
      <c r="EB80" s="94">
        <f t="shared" ref="EB80:EB82" si="290">IFERROR(EA80/EA83,0)</f>
        <v>0</v>
      </c>
      <c r="ED80" s="213">
        <f>ED75+1</f>
        <v>4</v>
      </c>
      <c r="EE80" s="216" t="s">
        <v>424</v>
      </c>
      <c r="EF80" s="217">
        <v>2500000</v>
      </c>
      <c r="EG80" s="213"/>
      <c r="EH80" s="213" t="s">
        <v>410</v>
      </c>
      <c r="EI80" s="91" t="s">
        <v>148</v>
      </c>
      <c r="EJ80" s="93">
        <v>2500000</v>
      </c>
      <c r="EK80" s="94">
        <f t="shared" ref="EK80:EK81" si="291">IFERROR(EJ80/EJ83,0)</f>
        <v>1</v>
      </c>
      <c r="EM80" s="213">
        <f>EM75+1</f>
        <v>4</v>
      </c>
      <c r="EN80" s="216" t="s">
        <v>390</v>
      </c>
      <c r="EO80" s="217">
        <v>12500000</v>
      </c>
      <c r="EP80" s="213" t="s">
        <v>349</v>
      </c>
      <c r="EQ80" s="213" t="s">
        <v>410</v>
      </c>
      <c r="ER80" s="91" t="s">
        <v>148</v>
      </c>
      <c r="ES80" s="93">
        <v>12500000</v>
      </c>
      <c r="ET80" s="94">
        <f t="shared" ref="ET80:ET82" si="292">IFERROR(ES80/ES83,0)</f>
        <v>1</v>
      </c>
      <c r="EV80" s="213">
        <f>EV75+1</f>
        <v>4</v>
      </c>
      <c r="EW80" s="216" t="s">
        <v>394</v>
      </c>
      <c r="EX80" s="217">
        <v>17527000</v>
      </c>
      <c r="EY80" s="213" t="s">
        <v>395</v>
      </c>
      <c r="EZ80" s="213" t="s">
        <v>410</v>
      </c>
      <c r="FA80" s="91" t="s">
        <v>148</v>
      </c>
      <c r="FB80" s="93">
        <v>17527000</v>
      </c>
      <c r="FC80" s="94">
        <f t="shared" ref="FC80:FC82" si="293">IFERROR(FB80/FB83,0)</f>
        <v>1</v>
      </c>
      <c r="FE80" s="213">
        <f>FE75+1</f>
        <v>4</v>
      </c>
      <c r="FF80" s="216" t="s">
        <v>404</v>
      </c>
      <c r="FG80" s="217">
        <v>12500000</v>
      </c>
      <c r="FH80" s="213" t="s">
        <v>405</v>
      </c>
      <c r="FI80" s="213" t="s">
        <v>410</v>
      </c>
      <c r="FJ80" s="91" t="s">
        <v>148</v>
      </c>
      <c r="FK80" s="93">
        <v>12500000</v>
      </c>
      <c r="FL80" s="94">
        <f t="shared" ref="FL80:FL81" si="294">IFERROR(FK80/FK83,0)</f>
        <v>1</v>
      </c>
      <c r="FN80" s="213">
        <f>FN75+1</f>
        <v>4</v>
      </c>
      <c r="FO80" s="216" t="s">
        <v>428</v>
      </c>
      <c r="FP80" s="221">
        <v>29600000</v>
      </c>
      <c r="FQ80" s="213" t="s">
        <v>357</v>
      </c>
      <c r="FR80" s="213" t="s">
        <v>410</v>
      </c>
      <c r="FS80" s="91" t="s">
        <v>148</v>
      </c>
      <c r="FT80" s="93">
        <v>29600000</v>
      </c>
      <c r="FU80" s="94">
        <f t="shared" ref="FU80:FU82" si="295">IFERROR(FT80/FT83,0)</f>
        <v>1</v>
      </c>
      <c r="FW80" s="213">
        <f>FW75+1</f>
        <v>4</v>
      </c>
      <c r="FX80" s="216" t="s">
        <v>383</v>
      </c>
      <c r="FY80" s="220">
        <v>34650000</v>
      </c>
      <c r="FZ80" s="216" t="s">
        <v>380</v>
      </c>
      <c r="GA80" s="213" t="s">
        <v>410</v>
      </c>
      <c r="GB80" s="91" t="s">
        <v>148</v>
      </c>
      <c r="GC80" s="95">
        <v>34650000</v>
      </c>
      <c r="GD80" s="94">
        <f t="shared" ref="GD80:GD82" si="296">IFERROR(GC80/GC83,0)</f>
        <v>1</v>
      </c>
      <c r="GF80" s="213">
        <f>GF75+1</f>
        <v>4</v>
      </c>
      <c r="GG80" s="216" t="s">
        <v>188</v>
      </c>
      <c r="GH80" s="219">
        <v>19321347.57</v>
      </c>
      <c r="GI80" s="213" t="s">
        <v>189</v>
      </c>
      <c r="GJ80" s="216" t="s">
        <v>170</v>
      </c>
      <c r="GK80" s="91" t="s">
        <v>148</v>
      </c>
      <c r="GL80" s="93">
        <f>GL83</f>
        <v>19321347.57</v>
      </c>
      <c r="GM80" s="94">
        <f t="shared" ref="GM80:GM82" si="297">IFERROR(GL80/GL83,0)</f>
        <v>1</v>
      </c>
      <c r="GO80" s="213">
        <f>GO75+1</f>
        <v>4</v>
      </c>
      <c r="GP80" s="213"/>
      <c r="GQ80" s="213"/>
      <c r="GR80" s="213"/>
      <c r="GS80" s="213"/>
      <c r="GT80" s="91" t="s">
        <v>148</v>
      </c>
      <c r="GU80" s="93"/>
      <c r="GV80" s="94">
        <f t="shared" ref="GV80:GV82" si="298">IFERROR(GU80/GU83,0)</f>
        <v>0</v>
      </c>
    </row>
    <row r="81" spans="2:204">
      <c r="B81" s="214"/>
      <c r="C81" s="214"/>
      <c r="D81" s="214"/>
      <c r="E81" s="214"/>
      <c r="F81" s="214"/>
      <c r="G81" s="91" t="s">
        <v>9</v>
      </c>
      <c r="H81" s="93"/>
      <c r="I81" s="94">
        <f t="shared" si="276"/>
        <v>0</v>
      </c>
      <c r="K81" s="214"/>
      <c r="L81" s="214"/>
      <c r="M81" s="214"/>
      <c r="N81" s="214"/>
      <c r="O81" s="214"/>
      <c r="P81" s="91" t="s">
        <v>9</v>
      </c>
      <c r="Q81" s="93"/>
      <c r="R81" s="94">
        <f t="shared" si="277"/>
        <v>0</v>
      </c>
      <c r="T81" s="214"/>
      <c r="U81" s="214"/>
      <c r="V81" s="214"/>
      <c r="W81" s="214"/>
      <c r="X81" s="214"/>
      <c r="Y81" s="91" t="s">
        <v>9</v>
      </c>
      <c r="Z81" s="93"/>
      <c r="AA81" s="94">
        <f t="shared" si="278"/>
        <v>0</v>
      </c>
      <c r="AB81" s="214"/>
      <c r="AC81" s="214"/>
      <c r="AD81" s="214"/>
      <c r="AE81" s="214"/>
      <c r="AF81" s="214"/>
      <c r="AG81" s="91" t="s">
        <v>9</v>
      </c>
      <c r="AH81" s="93"/>
      <c r="AI81" s="94">
        <f t="shared" si="279"/>
        <v>0</v>
      </c>
      <c r="AJ81" s="214"/>
      <c r="AK81" s="214"/>
      <c r="AL81" s="214"/>
      <c r="AM81" s="214"/>
      <c r="AN81" s="214"/>
      <c r="AO81" s="91" t="s">
        <v>9</v>
      </c>
      <c r="AP81" s="93"/>
      <c r="AQ81" s="94">
        <f t="shared" si="280"/>
        <v>0</v>
      </c>
      <c r="AR81" s="214"/>
      <c r="AS81" s="214"/>
      <c r="AT81" s="214"/>
      <c r="AU81" s="214"/>
      <c r="AV81" s="214"/>
      <c r="AW81" s="91" t="s">
        <v>9</v>
      </c>
      <c r="AX81" s="93"/>
      <c r="AY81" s="94">
        <f t="shared" si="281"/>
        <v>0</v>
      </c>
      <c r="BA81" s="214"/>
      <c r="BB81" s="214"/>
      <c r="BC81" s="214"/>
      <c r="BD81" s="214"/>
      <c r="BE81" s="214"/>
      <c r="BF81" s="91" t="s">
        <v>9</v>
      </c>
      <c r="BG81" s="93"/>
      <c r="BH81" s="94">
        <f t="shared" si="282"/>
        <v>0</v>
      </c>
      <c r="BJ81" s="214"/>
      <c r="BK81" s="214"/>
      <c r="BL81" s="214"/>
      <c r="BM81" s="214"/>
      <c r="BN81" s="214"/>
      <c r="BO81" s="91" t="s">
        <v>9</v>
      </c>
      <c r="BP81" s="93"/>
      <c r="BQ81" s="94">
        <f t="shared" si="283"/>
        <v>0</v>
      </c>
      <c r="BS81" s="214"/>
      <c r="BT81" s="214"/>
      <c r="BU81" s="214"/>
      <c r="BV81" s="214"/>
      <c r="BW81" s="214"/>
      <c r="BX81" s="91" t="s">
        <v>9</v>
      </c>
      <c r="BY81" s="93"/>
      <c r="BZ81" s="94">
        <f t="shared" si="284"/>
        <v>0</v>
      </c>
      <c r="CB81" s="214"/>
      <c r="CC81" s="214"/>
      <c r="CD81" s="214"/>
      <c r="CE81" s="214"/>
      <c r="CF81" s="214"/>
      <c r="CG81" s="91" t="s">
        <v>9</v>
      </c>
      <c r="CH81" s="93"/>
      <c r="CI81" s="94">
        <f t="shared" si="285"/>
        <v>0</v>
      </c>
      <c r="CK81" s="214"/>
      <c r="CL81" s="214"/>
      <c r="CM81" s="214"/>
      <c r="CN81" s="214"/>
      <c r="CO81" s="214"/>
      <c r="CP81" s="91" t="s">
        <v>9</v>
      </c>
      <c r="CQ81" s="93"/>
      <c r="CR81" s="94">
        <f t="shared" si="286"/>
        <v>0</v>
      </c>
      <c r="CT81" s="214"/>
      <c r="CU81" s="214"/>
      <c r="CV81" s="214"/>
      <c r="CW81" s="214"/>
      <c r="CX81" s="214"/>
      <c r="CY81" s="91" t="s">
        <v>9</v>
      </c>
      <c r="CZ81" s="93"/>
      <c r="DA81" s="94">
        <f t="shared" si="287"/>
        <v>0</v>
      </c>
      <c r="DC81" s="214"/>
      <c r="DD81" s="214"/>
      <c r="DE81" s="214"/>
      <c r="DF81" s="214"/>
      <c r="DG81" s="214"/>
      <c r="DH81" s="91" t="s">
        <v>9</v>
      </c>
      <c r="DI81" s="93"/>
      <c r="DJ81" s="94">
        <f t="shared" si="288"/>
        <v>0</v>
      </c>
      <c r="DL81" s="214"/>
      <c r="DM81" s="214"/>
      <c r="DN81" s="214"/>
      <c r="DO81" s="214"/>
      <c r="DP81" s="214"/>
      <c r="DQ81" s="91" t="s">
        <v>9</v>
      </c>
      <c r="DR81" s="93"/>
      <c r="DS81" s="94">
        <f t="shared" si="289"/>
        <v>0</v>
      </c>
      <c r="DU81" s="214"/>
      <c r="DV81" s="214"/>
      <c r="DW81" s="214"/>
      <c r="DX81" s="214"/>
      <c r="DY81" s="214"/>
      <c r="DZ81" s="91" t="s">
        <v>9</v>
      </c>
      <c r="EA81" s="93"/>
      <c r="EB81" s="94">
        <f t="shared" si="290"/>
        <v>0</v>
      </c>
      <c r="ED81" s="214"/>
      <c r="EE81" s="214"/>
      <c r="EF81" s="214"/>
      <c r="EG81" s="214"/>
      <c r="EH81" s="214"/>
      <c r="EI81" s="91" t="s">
        <v>9</v>
      </c>
      <c r="EJ81" s="93"/>
      <c r="EK81" s="94">
        <f t="shared" si="291"/>
        <v>0</v>
      </c>
      <c r="EM81" s="214"/>
      <c r="EN81" s="214"/>
      <c r="EO81" s="214"/>
      <c r="EP81" s="214"/>
      <c r="EQ81" s="214"/>
      <c r="ER81" s="91" t="s">
        <v>9</v>
      </c>
      <c r="ES81" s="93"/>
      <c r="ET81" s="94">
        <f t="shared" si="292"/>
        <v>0</v>
      </c>
      <c r="EV81" s="214"/>
      <c r="EW81" s="214"/>
      <c r="EX81" s="214"/>
      <c r="EY81" s="214"/>
      <c r="EZ81" s="214"/>
      <c r="FA81" s="91" t="s">
        <v>9</v>
      </c>
      <c r="FB81" s="93"/>
      <c r="FC81" s="94">
        <f t="shared" si="293"/>
        <v>0</v>
      </c>
      <c r="FE81" s="214"/>
      <c r="FF81" s="214"/>
      <c r="FG81" s="214"/>
      <c r="FH81" s="214"/>
      <c r="FI81" s="214"/>
      <c r="FJ81" s="91" t="s">
        <v>9</v>
      </c>
      <c r="FK81" s="93"/>
      <c r="FL81" s="94">
        <f t="shared" si="294"/>
        <v>0</v>
      </c>
      <c r="FN81" s="214"/>
      <c r="FO81" s="214"/>
      <c r="FP81" s="214"/>
      <c r="FQ81" s="214"/>
      <c r="FR81" s="214"/>
      <c r="FS81" s="91" t="s">
        <v>9</v>
      </c>
      <c r="FT81" s="93"/>
      <c r="FU81" s="94">
        <f t="shared" si="295"/>
        <v>0</v>
      </c>
      <c r="FW81" s="214"/>
      <c r="FX81" s="214"/>
      <c r="FY81" s="214"/>
      <c r="FZ81" s="214"/>
      <c r="GA81" s="214"/>
      <c r="GB81" s="91" t="s">
        <v>9</v>
      </c>
      <c r="GC81" s="95"/>
      <c r="GD81" s="94">
        <f t="shared" si="296"/>
        <v>0</v>
      </c>
      <c r="GF81" s="214"/>
      <c r="GG81" s="214"/>
      <c r="GH81" s="214"/>
      <c r="GI81" s="214"/>
      <c r="GJ81" s="214"/>
      <c r="GK81" s="91" t="s">
        <v>9</v>
      </c>
      <c r="GL81" s="91"/>
      <c r="GM81" s="94">
        <f t="shared" si="297"/>
        <v>0</v>
      </c>
      <c r="GO81" s="214"/>
      <c r="GP81" s="214"/>
      <c r="GQ81" s="214"/>
      <c r="GR81" s="214"/>
      <c r="GS81" s="214"/>
      <c r="GT81" s="91" t="s">
        <v>9</v>
      </c>
      <c r="GU81" s="93"/>
      <c r="GV81" s="94">
        <f t="shared" si="298"/>
        <v>0</v>
      </c>
    </row>
    <row r="82" spans="2:204">
      <c r="B82" s="214"/>
      <c r="C82" s="214"/>
      <c r="D82" s="214"/>
      <c r="E82" s="214"/>
      <c r="F82" s="214"/>
      <c r="G82" s="91" t="s">
        <v>8</v>
      </c>
      <c r="H82" s="93"/>
      <c r="I82" s="94">
        <f t="shared" si="276"/>
        <v>0</v>
      </c>
      <c r="K82" s="214"/>
      <c r="L82" s="214"/>
      <c r="M82" s="214"/>
      <c r="N82" s="214"/>
      <c r="O82" s="214"/>
      <c r="P82" s="91" t="s">
        <v>8</v>
      </c>
      <c r="Q82" s="93"/>
      <c r="R82" s="94">
        <f t="shared" si="277"/>
        <v>0</v>
      </c>
      <c r="T82" s="214"/>
      <c r="U82" s="214"/>
      <c r="V82" s="214"/>
      <c r="W82" s="214"/>
      <c r="X82" s="214"/>
      <c r="Y82" s="91" t="s">
        <v>8</v>
      </c>
      <c r="Z82" s="93"/>
      <c r="AA82" s="94">
        <f t="shared" si="278"/>
        <v>0</v>
      </c>
      <c r="AB82" s="214"/>
      <c r="AC82" s="214"/>
      <c r="AD82" s="214"/>
      <c r="AE82" s="214"/>
      <c r="AF82" s="214"/>
      <c r="AG82" s="91" t="s">
        <v>8</v>
      </c>
      <c r="AH82" s="93"/>
      <c r="AI82" s="94">
        <f t="shared" si="279"/>
        <v>0</v>
      </c>
      <c r="AJ82" s="214"/>
      <c r="AK82" s="214"/>
      <c r="AL82" s="214"/>
      <c r="AM82" s="214"/>
      <c r="AN82" s="214"/>
      <c r="AO82" s="91" t="s">
        <v>8</v>
      </c>
      <c r="AP82" s="93"/>
      <c r="AQ82" s="94">
        <f t="shared" si="280"/>
        <v>0</v>
      </c>
      <c r="AR82" s="214"/>
      <c r="AS82" s="214"/>
      <c r="AT82" s="214"/>
      <c r="AU82" s="214"/>
      <c r="AV82" s="214"/>
      <c r="AW82" s="91" t="s">
        <v>8</v>
      </c>
      <c r="AX82" s="93"/>
      <c r="AY82" s="94">
        <f t="shared" si="281"/>
        <v>0</v>
      </c>
      <c r="BA82" s="214"/>
      <c r="BB82" s="214"/>
      <c r="BC82" s="214"/>
      <c r="BD82" s="214"/>
      <c r="BE82" s="214"/>
      <c r="BF82" s="91" t="s">
        <v>8</v>
      </c>
      <c r="BG82" s="93"/>
      <c r="BH82" s="94">
        <f t="shared" si="282"/>
        <v>0</v>
      </c>
      <c r="BJ82" s="214"/>
      <c r="BK82" s="214"/>
      <c r="BL82" s="214"/>
      <c r="BM82" s="214"/>
      <c r="BN82" s="214"/>
      <c r="BO82" s="91" t="s">
        <v>8</v>
      </c>
      <c r="BP82" s="93"/>
      <c r="BQ82" s="94">
        <f t="shared" si="283"/>
        <v>0</v>
      </c>
      <c r="BS82" s="214"/>
      <c r="BT82" s="214"/>
      <c r="BU82" s="214"/>
      <c r="BV82" s="214"/>
      <c r="BW82" s="214"/>
      <c r="BX82" s="91" t="s">
        <v>8</v>
      </c>
      <c r="BY82" s="93"/>
      <c r="BZ82" s="94">
        <f t="shared" si="284"/>
        <v>0</v>
      </c>
      <c r="CB82" s="214"/>
      <c r="CC82" s="214"/>
      <c r="CD82" s="214"/>
      <c r="CE82" s="214"/>
      <c r="CF82" s="214"/>
      <c r="CG82" s="91" t="s">
        <v>8</v>
      </c>
      <c r="CH82" s="93"/>
      <c r="CI82" s="94">
        <f t="shared" si="285"/>
        <v>0</v>
      </c>
      <c r="CK82" s="214"/>
      <c r="CL82" s="214"/>
      <c r="CM82" s="214"/>
      <c r="CN82" s="214"/>
      <c r="CO82" s="214"/>
      <c r="CP82" s="91" t="s">
        <v>8</v>
      </c>
      <c r="CQ82" s="93"/>
      <c r="CR82" s="94">
        <f t="shared" si="286"/>
        <v>0</v>
      </c>
      <c r="CT82" s="214"/>
      <c r="CU82" s="214"/>
      <c r="CV82" s="214"/>
      <c r="CW82" s="214"/>
      <c r="CX82" s="214"/>
      <c r="CY82" s="91" t="s">
        <v>8</v>
      </c>
      <c r="CZ82" s="93"/>
      <c r="DA82" s="94">
        <f t="shared" si="287"/>
        <v>0</v>
      </c>
      <c r="DC82" s="214"/>
      <c r="DD82" s="214"/>
      <c r="DE82" s="214"/>
      <c r="DF82" s="214"/>
      <c r="DG82" s="214"/>
      <c r="DH82" s="91" t="s">
        <v>8</v>
      </c>
      <c r="DI82" s="93"/>
      <c r="DJ82" s="94">
        <f t="shared" si="288"/>
        <v>0</v>
      </c>
      <c r="DL82" s="214"/>
      <c r="DM82" s="214"/>
      <c r="DN82" s="214"/>
      <c r="DO82" s="214"/>
      <c r="DP82" s="214"/>
      <c r="DQ82" s="91" t="s">
        <v>8</v>
      </c>
      <c r="DR82" s="93"/>
      <c r="DS82" s="94">
        <f t="shared" si="289"/>
        <v>0</v>
      </c>
      <c r="DU82" s="214"/>
      <c r="DV82" s="214"/>
      <c r="DW82" s="214"/>
      <c r="DX82" s="214"/>
      <c r="DY82" s="214"/>
      <c r="DZ82" s="91" t="s">
        <v>8</v>
      </c>
      <c r="EA82" s="93"/>
      <c r="EB82" s="94">
        <f t="shared" si="290"/>
        <v>0</v>
      </c>
      <c r="ED82" s="214"/>
      <c r="EE82" s="214"/>
      <c r="EF82" s="214"/>
      <c r="EG82" s="214"/>
      <c r="EH82" s="214"/>
      <c r="EI82" s="91" t="s">
        <v>8</v>
      </c>
      <c r="EJ82" s="93"/>
      <c r="EK82" s="94">
        <f>IFERROR(EJ82/#REF!,0)</f>
        <v>0</v>
      </c>
      <c r="EM82" s="214"/>
      <c r="EN82" s="214"/>
      <c r="EO82" s="214"/>
      <c r="EP82" s="214"/>
      <c r="EQ82" s="214"/>
      <c r="ER82" s="91" t="s">
        <v>8</v>
      </c>
      <c r="ES82" s="93"/>
      <c r="ET82" s="94">
        <f t="shared" si="292"/>
        <v>0</v>
      </c>
      <c r="EV82" s="214"/>
      <c r="EW82" s="214"/>
      <c r="EX82" s="214"/>
      <c r="EY82" s="214"/>
      <c r="EZ82" s="214"/>
      <c r="FA82" s="91" t="s">
        <v>8</v>
      </c>
      <c r="FB82" s="93"/>
      <c r="FC82" s="94">
        <f t="shared" si="293"/>
        <v>0</v>
      </c>
      <c r="FE82" s="214"/>
      <c r="FF82" s="214"/>
      <c r="FG82" s="214"/>
      <c r="FH82" s="214"/>
      <c r="FI82" s="214"/>
      <c r="FJ82" s="91" t="s">
        <v>8</v>
      </c>
      <c r="FK82" s="93"/>
      <c r="FL82" s="94">
        <f>IFERROR(FK82/#REF!,0)</f>
        <v>0</v>
      </c>
      <c r="FN82" s="214"/>
      <c r="FO82" s="214"/>
      <c r="FP82" s="214"/>
      <c r="FQ82" s="214"/>
      <c r="FR82" s="214"/>
      <c r="FS82" s="91" t="s">
        <v>8</v>
      </c>
      <c r="FT82" s="93"/>
      <c r="FU82" s="94">
        <f t="shared" si="295"/>
        <v>0</v>
      </c>
      <c r="FW82" s="214"/>
      <c r="FX82" s="214"/>
      <c r="FY82" s="214"/>
      <c r="FZ82" s="214"/>
      <c r="GA82" s="214"/>
      <c r="GB82" s="91" t="s">
        <v>8</v>
      </c>
      <c r="GC82" s="95"/>
      <c r="GD82" s="94">
        <f t="shared" si="296"/>
        <v>0</v>
      </c>
      <c r="GF82" s="214"/>
      <c r="GG82" s="214"/>
      <c r="GH82" s="214"/>
      <c r="GI82" s="214"/>
      <c r="GJ82" s="214"/>
      <c r="GK82" s="91" t="s">
        <v>8</v>
      </c>
      <c r="GL82" s="91"/>
      <c r="GM82" s="94">
        <f t="shared" si="297"/>
        <v>0</v>
      </c>
      <c r="GO82" s="214"/>
      <c r="GP82" s="214"/>
      <c r="GQ82" s="214"/>
      <c r="GR82" s="214"/>
      <c r="GS82" s="214"/>
      <c r="GT82" s="91" t="s">
        <v>8</v>
      </c>
      <c r="GU82" s="93"/>
      <c r="GV82" s="94">
        <f t="shared" si="298"/>
        <v>0</v>
      </c>
    </row>
    <row r="83" spans="2:204" ht="90" customHeight="1">
      <c r="B83" s="215"/>
      <c r="C83" s="215"/>
      <c r="D83" s="215"/>
      <c r="E83" s="215"/>
      <c r="F83" s="215"/>
      <c r="G83" s="91" t="s">
        <v>11</v>
      </c>
      <c r="H83" s="93">
        <f>D80</f>
        <v>0</v>
      </c>
      <c r="I83" s="91"/>
      <c r="K83" s="215"/>
      <c r="L83" s="215"/>
      <c r="M83" s="215"/>
      <c r="N83" s="215"/>
      <c r="O83" s="215"/>
      <c r="P83" s="91" t="s">
        <v>11</v>
      </c>
      <c r="Q83" s="93">
        <f>M80</f>
        <v>0</v>
      </c>
      <c r="R83" s="91"/>
      <c r="T83" s="215"/>
      <c r="U83" s="215"/>
      <c r="V83" s="215"/>
      <c r="W83" s="215"/>
      <c r="X83" s="215"/>
      <c r="Y83" s="91" t="s">
        <v>11</v>
      </c>
      <c r="Z83" s="93">
        <f>V80</f>
        <v>0</v>
      </c>
      <c r="AA83" s="91"/>
      <c r="AB83" s="215"/>
      <c r="AC83" s="215"/>
      <c r="AD83" s="215"/>
      <c r="AE83" s="215"/>
      <c r="AF83" s="215"/>
      <c r="AG83" s="91" t="s">
        <v>11</v>
      </c>
      <c r="AH83" s="93">
        <f>AD80</f>
        <v>0</v>
      </c>
      <c r="AI83" s="91"/>
      <c r="AJ83" s="215"/>
      <c r="AK83" s="215"/>
      <c r="AL83" s="215"/>
      <c r="AM83" s="215"/>
      <c r="AN83" s="215"/>
      <c r="AO83" s="91" t="s">
        <v>11</v>
      </c>
      <c r="AP83" s="93">
        <f>AL80</f>
        <v>0</v>
      </c>
      <c r="AQ83" s="91"/>
      <c r="AR83" s="215"/>
      <c r="AS83" s="215"/>
      <c r="AT83" s="215"/>
      <c r="AU83" s="215"/>
      <c r="AV83" s="215"/>
      <c r="AW83" s="91" t="s">
        <v>11</v>
      </c>
      <c r="AX83" s="93">
        <f>AT80</f>
        <v>0</v>
      </c>
      <c r="AY83" s="91"/>
      <c r="BA83" s="215"/>
      <c r="BB83" s="215"/>
      <c r="BC83" s="215"/>
      <c r="BD83" s="215"/>
      <c r="BE83" s="215"/>
      <c r="BF83" s="91" t="s">
        <v>11</v>
      </c>
      <c r="BG83" s="93">
        <f>BC80</f>
        <v>0</v>
      </c>
      <c r="BH83" s="91"/>
      <c r="BJ83" s="215"/>
      <c r="BK83" s="215"/>
      <c r="BL83" s="215"/>
      <c r="BM83" s="215"/>
      <c r="BN83" s="215"/>
      <c r="BO83" s="91" t="s">
        <v>11</v>
      </c>
      <c r="BP83" s="93">
        <f>BL80</f>
        <v>0</v>
      </c>
      <c r="BQ83" s="91"/>
      <c r="BS83" s="215"/>
      <c r="BT83" s="215"/>
      <c r="BU83" s="215"/>
      <c r="BV83" s="215"/>
      <c r="BW83" s="215"/>
      <c r="BX83" s="91" t="s">
        <v>11</v>
      </c>
      <c r="BY83" s="93">
        <f>BU80</f>
        <v>0</v>
      </c>
      <c r="BZ83" s="91"/>
      <c r="CB83" s="215"/>
      <c r="CC83" s="215"/>
      <c r="CD83" s="215"/>
      <c r="CE83" s="215"/>
      <c r="CF83" s="215"/>
      <c r="CG83" s="91" t="s">
        <v>11</v>
      </c>
      <c r="CH83" s="93">
        <f>CD80</f>
        <v>0</v>
      </c>
      <c r="CI83" s="91"/>
      <c r="CK83" s="215"/>
      <c r="CL83" s="215"/>
      <c r="CM83" s="215"/>
      <c r="CN83" s="215"/>
      <c r="CO83" s="215"/>
      <c r="CP83" s="91" t="s">
        <v>11</v>
      </c>
      <c r="CQ83" s="93">
        <f>CM80</f>
        <v>0</v>
      </c>
      <c r="CR83" s="91"/>
      <c r="CT83" s="215"/>
      <c r="CU83" s="215"/>
      <c r="CV83" s="215"/>
      <c r="CW83" s="215"/>
      <c r="CX83" s="215"/>
      <c r="CY83" s="91" t="s">
        <v>11</v>
      </c>
      <c r="CZ83" s="93">
        <f>CV80</f>
        <v>0</v>
      </c>
      <c r="DA83" s="91"/>
      <c r="DC83" s="215"/>
      <c r="DD83" s="215"/>
      <c r="DE83" s="215"/>
      <c r="DF83" s="215"/>
      <c r="DG83" s="215"/>
      <c r="DH83" s="91" t="s">
        <v>11</v>
      </c>
      <c r="DI83" s="93">
        <f>DE80</f>
        <v>0</v>
      </c>
      <c r="DJ83" s="91"/>
      <c r="DL83" s="215"/>
      <c r="DM83" s="215"/>
      <c r="DN83" s="215"/>
      <c r="DO83" s="215"/>
      <c r="DP83" s="215"/>
      <c r="DQ83" s="91" t="s">
        <v>11</v>
      </c>
      <c r="DR83" s="93">
        <f>DN80</f>
        <v>0</v>
      </c>
      <c r="DS83" s="91"/>
      <c r="DU83" s="215"/>
      <c r="DV83" s="215"/>
      <c r="DW83" s="215"/>
      <c r="DX83" s="215"/>
      <c r="DY83" s="215"/>
      <c r="DZ83" s="91" t="s">
        <v>11</v>
      </c>
      <c r="EA83" s="93">
        <f>DW80</f>
        <v>0</v>
      </c>
      <c r="EB83" s="91"/>
      <c r="ED83" s="215"/>
      <c r="EE83" s="215"/>
      <c r="EF83" s="215"/>
      <c r="EG83" s="215"/>
      <c r="EH83" s="215"/>
      <c r="EI83" s="91" t="s">
        <v>11</v>
      </c>
      <c r="EJ83" s="93">
        <f>EF80</f>
        <v>2500000</v>
      </c>
      <c r="EK83" s="91"/>
      <c r="EM83" s="215"/>
      <c r="EN83" s="215"/>
      <c r="EO83" s="215"/>
      <c r="EP83" s="215"/>
      <c r="EQ83" s="215"/>
      <c r="ER83" s="91" t="s">
        <v>11</v>
      </c>
      <c r="ES83" s="93">
        <f>EO80</f>
        <v>12500000</v>
      </c>
      <c r="ET83" s="91"/>
      <c r="EV83" s="215"/>
      <c r="EW83" s="215"/>
      <c r="EX83" s="215"/>
      <c r="EY83" s="215"/>
      <c r="EZ83" s="215"/>
      <c r="FA83" s="91" t="s">
        <v>11</v>
      </c>
      <c r="FB83" s="93">
        <f>EX80</f>
        <v>17527000</v>
      </c>
      <c r="FC83" s="91"/>
      <c r="FE83" s="215"/>
      <c r="FF83" s="215"/>
      <c r="FG83" s="215"/>
      <c r="FH83" s="215"/>
      <c r="FI83" s="215"/>
      <c r="FJ83" s="91" t="s">
        <v>11</v>
      </c>
      <c r="FK83" s="93">
        <f>FG80</f>
        <v>12500000</v>
      </c>
      <c r="FL83" s="91"/>
      <c r="FN83" s="215"/>
      <c r="FO83" s="215"/>
      <c r="FP83" s="215"/>
      <c r="FQ83" s="215"/>
      <c r="FR83" s="215"/>
      <c r="FS83" s="91" t="s">
        <v>11</v>
      </c>
      <c r="FT83" s="93">
        <f>FP80</f>
        <v>29600000</v>
      </c>
      <c r="FU83" s="91"/>
      <c r="FW83" s="215"/>
      <c r="FX83" s="215"/>
      <c r="FY83" s="215"/>
      <c r="FZ83" s="215"/>
      <c r="GA83" s="215"/>
      <c r="GB83" s="91" t="s">
        <v>11</v>
      </c>
      <c r="GC83" s="95">
        <f>FY80</f>
        <v>34650000</v>
      </c>
      <c r="GD83" s="91"/>
      <c r="GF83" s="215"/>
      <c r="GG83" s="215"/>
      <c r="GH83" s="215"/>
      <c r="GI83" s="215"/>
      <c r="GJ83" s="215"/>
      <c r="GK83" s="91" t="s">
        <v>11</v>
      </c>
      <c r="GL83" s="93">
        <f>GH80</f>
        <v>19321347.57</v>
      </c>
      <c r="GM83" s="91"/>
      <c r="GO83" s="215"/>
      <c r="GP83" s="215"/>
      <c r="GQ83" s="215"/>
      <c r="GR83" s="215"/>
      <c r="GS83" s="215"/>
      <c r="GT83" s="91" t="s">
        <v>11</v>
      </c>
      <c r="GU83" s="93">
        <f>GQ80</f>
        <v>0</v>
      </c>
      <c r="GV83" s="91"/>
    </row>
    <row r="84" spans="2:204" ht="21" customHeight="1">
      <c r="H84" s="90"/>
      <c r="Q84" s="90"/>
      <c r="Z84" s="90"/>
      <c r="AH84" s="90"/>
      <c r="AP84" s="90"/>
      <c r="AX84" s="90"/>
      <c r="BG84" s="90"/>
      <c r="BP84" s="90"/>
      <c r="BY84" s="90"/>
      <c r="CH84" s="90"/>
      <c r="CQ84" s="90"/>
      <c r="CZ84" s="90"/>
      <c r="DI84" s="90"/>
      <c r="DR84" s="90"/>
      <c r="EA84" s="90"/>
      <c r="EF84" s="97"/>
      <c r="EJ84" s="90"/>
      <c r="EN84" s="96"/>
      <c r="EO84" s="97"/>
      <c r="ES84" s="90"/>
      <c r="EW84" s="96"/>
      <c r="EX84" s="97"/>
      <c r="FB84" s="90"/>
      <c r="FF84" s="96"/>
      <c r="FG84" s="97"/>
      <c r="FK84" s="90"/>
      <c r="FO84" s="96"/>
      <c r="FP84" s="98"/>
      <c r="FT84" s="90"/>
      <c r="FX84" s="96"/>
      <c r="FY84" s="100"/>
      <c r="FZ84" s="96"/>
      <c r="GC84" s="99"/>
      <c r="GG84" s="96"/>
      <c r="GH84" s="90"/>
      <c r="GJ84" s="96"/>
      <c r="GL84" s="80"/>
      <c r="GU84" s="90"/>
    </row>
    <row r="85" spans="2:204">
      <c r="B85" s="213">
        <f>B80+1</f>
        <v>5</v>
      </c>
      <c r="C85" s="213"/>
      <c r="D85" s="213"/>
      <c r="E85" s="213"/>
      <c r="F85" s="213"/>
      <c r="G85" s="91" t="s">
        <v>148</v>
      </c>
      <c r="H85" s="93"/>
      <c r="I85" s="94">
        <f t="shared" ref="I85:I87" si="299">IFERROR(H85/H88,0)</f>
        <v>0</v>
      </c>
      <c r="K85" s="213">
        <f>K80+1</f>
        <v>5</v>
      </c>
      <c r="L85" s="213"/>
      <c r="M85" s="213"/>
      <c r="N85" s="213"/>
      <c r="O85" s="213"/>
      <c r="P85" s="91" t="s">
        <v>148</v>
      </c>
      <c r="Q85" s="93"/>
      <c r="R85" s="94">
        <f t="shared" ref="R85:R87" si="300">IFERROR(Q85/Q88,0)</f>
        <v>0</v>
      </c>
      <c r="T85" s="213">
        <f>T80+1</f>
        <v>5</v>
      </c>
      <c r="U85" s="213"/>
      <c r="V85" s="213"/>
      <c r="W85" s="213"/>
      <c r="X85" s="213"/>
      <c r="Y85" s="91" t="s">
        <v>148</v>
      </c>
      <c r="Z85" s="93"/>
      <c r="AA85" s="94">
        <f t="shared" ref="AA85:AA87" si="301">IFERROR(Z85/Z88,0)</f>
        <v>0</v>
      </c>
      <c r="AB85" s="213">
        <f>AB80+1</f>
        <v>5</v>
      </c>
      <c r="AC85" s="213"/>
      <c r="AD85" s="213"/>
      <c r="AE85" s="213"/>
      <c r="AF85" s="213"/>
      <c r="AG85" s="91" t="s">
        <v>148</v>
      </c>
      <c r="AH85" s="93"/>
      <c r="AI85" s="94">
        <f t="shared" ref="AI85:AI87" si="302">IFERROR(AH85/AH88,0)</f>
        <v>0</v>
      </c>
      <c r="AJ85" s="213">
        <f>AJ80+1</f>
        <v>5</v>
      </c>
      <c r="AK85" s="213"/>
      <c r="AL85" s="213"/>
      <c r="AM85" s="213"/>
      <c r="AN85" s="213"/>
      <c r="AO85" s="91" t="s">
        <v>148</v>
      </c>
      <c r="AP85" s="93"/>
      <c r="AQ85" s="94">
        <f t="shared" ref="AQ85:AQ87" si="303">IFERROR(AP85/AP88,0)</f>
        <v>0</v>
      </c>
      <c r="AR85" s="213">
        <f>AR80+1</f>
        <v>5</v>
      </c>
      <c r="AS85" s="213"/>
      <c r="AT85" s="213"/>
      <c r="AU85" s="213"/>
      <c r="AV85" s="213"/>
      <c r="AW85" s="91" t="s">
        <v>148</v>
      </c>
      <c r="AX85" s="93"/>
      <c r="AY85" s="94">
        <f t="shared" ref="AY85:AY87" si="304">IFERROR(AX85/AX88,0)</f>
        <v>0</v>
      </c>
      <c r="BA85" s="213">
        <f>BA80+1</f>
        <v>5</v>
      </c>
      <c r="BB85" s="213"/>
      <c r="BC85" s="213"/>
      <c r="BD85" s="213"/>
      <c r="BE85" s="213"/>
      <c r="BF85" s="91" t="s">
        <v>148</v>
      </c>
      <c r="BG85" s="93"/>
      <c r="BH85" s="94">
        <f t="shared" ref="BH85:BH87" si="305">IFERROR(BG85/BG88,0)</f>
        <v>0</v>
      </c>
      <c r="BJ85" s="213">
        <f>BJ80+1</f>
        <v>5</v>
      </c>
      <c r="BK85" s="213"/>
      <c r="BL85" s="213"/>
      <c r="BM85" s="213"/>
      <c r="BN85" s="213"/>
      <c r="BO85" s="91" t="s">
        <v>148</v>
      </c>
      <c r="BP85" s="93"/>
      <c r="BQ85" s="94">
        <f t="shared" ref="BQ85:BQ87" si="306">IFERROR(BP85/BP88,0)</f>
        <v>0</v>
      </c>
      <c r="BS85" s="213">
        <f>BS80+1</f>
        <v>5</v>
      </c>
      <c r="BT85" s="213"/>
      <c r="BU85" s="213"/>
      <c r="BV85" s="213"/>
      <c r="BW85" s="213"/>
      <c r="BX85" s="91" t="s">
        <v>148</v>
      </c>
      <c r="BY85" s="93"/>
      <c r="BZ85" s="94">
        <f t="shared" ref="BZ85:BZ87" si="307">IFERROR(BY85/BY88,0)</f>
        <v>0</v>
      </c>
      <c r="CB85" s="213">
        <f>CB80+1</f>
        <v>5</v>
      </c>
      <c r="CC85" s="213"/>
      <c r="CD85" s="213"/>
      <c r="CE85" s="213"/>
      <c r="CF85" s="213"/>
      <c r="CG85" s="91" t="s">
        <v>148</v>
      </c>
      <c r="CH85" s="93"/>
      <c r="CI85" s="94">
        <f t="shared" ref="CI85:CI87" si="308">IFERROR(CH85/CH88,0)</f>
        <v>0</v>
      </c>
      <c r="CK85" s="213">
        <f>CK80+1</f>
        <v>5</v>
      </c>
      <c r="CL85" s="213"/>
      <c r="CM85" s="213"/>
      <c r="CN85" s="213"/>
      <c r="CO85" s="213"/>
      <c r="CP85" s="91" t="s">
        <v>148</v>
      </c>
      <c r="CQ85" s="93"/>
      <c r="CR85" s="94">
        <f t="shared" ref="CR85:CR87" si="309">IFERROR(CQ85/CQ88,0)</f>
        <v>0</v>
      </c>
      <c r="CT85" s="213">
        <f>CT80+1</f>
        <v>5</v>
      </c>
      <c r="CU85" s="213"/>
      <c r="CV85" s="213"/>
      <c r="CW85" s="213"/>
      <c r="CX85" s="213"/>
      <c r="CY85" s="91" t="s">
        <v>148</v>
      </c>
      <c r="CZ85" s="93"/>
      <c r="DA85" s="94">
        <f t="shared" ref="DA85:DA87" si="310">IFERROR(CZ85/CZ88,0)</f>
        <v>0</v>
      </c>
      <c r="DC85" s="213">
        <f>DC80+1</f>
        <v>5</v>
      </c>
      <c r="DD85" s="213"/>
      <c r="DE85" s="213"/>
      <c r="DF85" s="213"/>
      <c r="DG85" s="213"/>
      <c r="DH85" s="91" t="s">
        <v>148</v>
      </c>
      <c r="DI85" s="93"/>
      <c r="DJ85" s="94">
        <f t="shared" ref="DJ85:DJ87" si="311">IFERROR(DI85/DI88,0)</f>
        <v>0</v>
      </c>
      <c r="DL85" s="213">
        <f>DL80+1</f>
        <v>5</v>
      </c>
      <c r="DM85" s="213"/>
      <c r="DN85" s="213"/>
      <c r="DO85" s="213"/>
      <c r="DP85" s="213"/>
      <c r="DQ85" s="91" t="s">
        <v>148</v>
      </c>
      <c r="DR85" s="93"/>
      <c r="DS85" s="94">
        <f t="shared" ref="DS85:DS87" si="312">IFERROR(DR85/DR88,0)</f>
        <v>0</v>
      </c>
      <c r="DU85" s="213">
        <f>DU80+1</f>
        <v>5</v>
      </c>
      <c r="DV85" s="213"/>
      <c r="DW85" s="213"/>
      <c r="DX85" s="213"/>
      <c r="DY85" s="213"/>
      <c r="DZ85" s="91" t="s">
        <v>148</v>
      </c>
      <c r="EA85" s="93"/>
      <c r="EB85" s="94">
        <f t="shared" ref="EB85:EB87" si="313">IFERROR(EA85/EA88,0)</f>
        <v>0</v>
      </c>
      <c r="ED85" s="213">
        <v>5</v>
      </c>
      <c r="EE85" s="216" t="s">
        <v>429</v>
      </c>
      <c r="EF85" s="217">
        <v>6000000</v>
      </c>
      <c r="EG85" s="213"/>
      <c r="EH85" s="213" t="s">
        <v>410</v>
      </c>
      <c r="EI85" s="91" t="s">
        <v>148</v>
      </c>
      <c r="EJ85" s="93">
        <v>6000000</v>
      </c>
      <c r="EK85" s="94">
        <f>IFERROR(EJ85/EJ88,0)</f>
        <v>1</v>
      </c>
      <c r="EM85" s="213">
        <f>EM80+1</f>
        <v>5</v>
      </c>
      <c r="EN85" s="216" t="s">
        <v>430</v>
      </c>
      <c r="EO85" s="217">
        <v>5000000</v>
      </c>
      <c r="EP85" s="213" t="s">
        <v>349</v>
      </c>
      <c r="EQ85" s="213" t="s">
        <v>410</v>
      </c>
      <c r="ER85" s="91" t="s">
        <v>148</v>
      </c>
      <c r="ES85" s="93">
        <v>5000000</v>
      </c>
      <c r="ET85" s="94">
        <f>IFERROR(ES85/ES88,0)</f>
        <v>1</v>
      </c>
      <c r="EV85" s="213">
        <f>EV80+1</f>
        <v>5</v>
      </c>
      <c r="EW85" s="216" t="s">
        <v>365</v>
      </c>
      <c r="EX85" s="217">
        <v>12311000</v>
      </c>
      <c r="EY85" s="213" t="s">
        <v>366</v>
      </c>
      <c r="EZ85" s="213" t="s">
        <v>410</v>
      </c>
      <c r="FA85" s="91" t="s">
        <v>148</v>
      </c>
      <c r="FB85" s="93">
        <v>12311000</v>
      </c>
      <c r="FC85" s="94">
        <f t="shared" ref="FC85:FC86" si="314">IFERROR(FB85/FB88,0)</f>
        <v>1</v>
      </c>
      <c r="FE85" s="213">
        <f>FE80+1</f>
        <v>5</v>
      </c>
      <c r="FF85" s="216" t="s">
        <v>431</v>
      </c>
      <c r="FG85" s="217">
        <v>2945000</v>
      </c>
      <c r="FH85" s="213"/>
      <c r="FI85" s="213" t="s">
        <v>410</v>
      </c>
      <c r="FJ85" s="91" t="s">
        <v>148</v>
      </c>
      <c r="FK85" s="93">
        <v>2945000</v>
      </c>
      <c r="FL85" s="94">
        <f t="shared" ref="FL85:FL87" si="315">IFERROR(FK85/FK88,0)</f>
        <v>1</v>
      </c>
      <c r="FN85" s="213">
        <f>FN80+1</f>
        <v>5</v>
      </c>
      <c r="FO85" s="216" t="s">
        <v>432</v>
      </c>
      <c r="FP85" s="221">
        <v>32100000</v>
      </c>
      <c r="FQ85" s="213" t="s">
        <v>357</v>
      </c>
      <c r="FR85" s="213" t="s">
        <v>410</v>
      </c>
      <c r="FS85" s="91" t="s">
        <v>148</v>
      </c>
      <c r="FT85" s="93">
        <v>32100000</v>
      </c>
      <c r="FU85" s="94">
        <f t="shared" ref="FU85:FU87" si="316">IFERROR(FT85/FT88,0)</f>
        <v>1</v>
      </c>
      <c r="FW85" s="213">
        <f>FW80+1</f>
        <v>5</v>
      </c>
      <c r="FX85" s="216" t="s">
        <v>379</v>
      </c>
      <c r="FY85" s="220">
        <v>24070000</v>
      </c>
      <c r="FZ85" s="216" t="s">
        <v>380</v>
      </c>
      <c r="GA85" s="213" t="s">
        <v>410</v>
      </c>
      <c r="GB85" s="91" t="s">
        <v>148</v>
      </c>
      <c r="GC85" s="95">
        <v>24070000</v>
      </c>
      <c r="GD85" s="94">
        <f t="shared" ref="GD85:GD87" si="317">IFERROR(GC85/GC88,0)</f>
        <v>1</v>
      </c>
      <c r="GF85" s="213">
        <f>GF80+1</f>
        <v>5</v>
      </c>
      <c r="GG85" s="216" t="s">
        <v>190</v>
      </c>
      <c r="GH85" s="219">
        <v>27233582.34</v>
      </c>
      <c r="GI85" s="213" t="s">
        <v>191</v>
      </c>
      <c r="GJ85" s="216" t="s">
        <v>170</v>
      </c>
      <c r="GK85" s="91" t="s">
        <v>148</v>
      </c>
      <c r="GL85" s="93">
        <f>GL88</f>
        <v>27233582.34</v>
      </c>
      <c r="GM85" s="94">
        <f t="shared" ref="GM85:GM87" si="318">IFERROR(GL85/GL88,0)</f>
        <v>1</v>
      </c>
      <c r="GO85" s="213">
        <f>GO80+1</f>
        <v>5</v>
      </c>
      <c r="GP85" s="213"/>
      <c r="GQ85" s="213"/>
      <c r="GR85" s="213"/>
      <c r="GS85" s="213"/>
      <c r="GT85" s="91" t="s">
        <v>148</v>
      </c>
      <c r="GU85" s="93"/>
      <c r="GV85" s="94">
        <f t="shared" ref="GV85:GV87" si="319">IFERROR(GU85/GU88,0)</f>
        <v>0</v>
      </c>
    </row>
    <row r="86" spans="2:204">
      <c r="B86" s="214"/>
      <c r="C86" s="214"/>
      <c r="D86" s="214"/>
      <c r="E86" s="214"/>
      <c r="F86" s="214"/>
      <c r="G86" s="91" t="s">
        <v>9</v>
      </c>
      <c r="H86" s="93"/>
      <c r="I86" s="94">
        <f t="shared" si="299"/>
        <v>0</v>
      </c>
      <c r="K86" s="214"/>
      <c r="L86" s="214"/>
      <c r="M86" s="214"/>
      <c r="N86" s="214"/>
      <c r="O86" s="214"/>
      <c r="P86" s="91" t="s">
        <v>9</v>
      </c>
      <c r="Q86" s="93"/>
      <c r="R86" s="94">
        <f t="shared" si="300"/>
        <v>0</v>
      </c>
      <c r="T86" s="214"/>
      <c r="U86" s="214"/>
      <c r="V86" s="214"/>
      <c r="W86" s="214"/>
      <c r="X86" s="214"/>
      <c r="Y86" s="91" t="s">
        <v>9</v>
      </c>
      <c r="Z86" s="93"/>
      <c r="AA86" s="94">
        <f t="shared" si="301"/>
        <v>0</v>
      </c>
      <c r="AB86" s="214"/>
      <c r="AC86" s="214"/>
      <c r="AD86" s="214"/>
      <c r="AE86" s="214"/>
      <c r="AF86" s="214"/>
      <c r="AG86" s="91" t="s">
        <v>9</v>
      </c>
      <c r="AH86" s="93"/>
      <c r="AI86" s="94">
        <f t="shared" si="302"/>
        <v>0</v>
      </c>
      <c r="AJ86" s="214"/>
      <c r="AK86" s="214"/>
      <c r="AL86" s="214"/>
      <c r="AM86" s="214"/>
      <c r="AN86" s="214"/>
      <c r="AO86" s="91" t="s">
        <v>9</v>
      </c>
      <c r="AP86" s="93"/>
      <c r="AQ86" s="94">
        <f t="shared" si="303"/>
        <v>0</v>
      </c>
      <c r="AR86" s="214"/>
      <c r="AS86" s="214"/>
      <c r="AT86" s="214"/>
      <c r="AU86" s="214"/>
      <c r="AV86" s="214"/>
      <c r="AW86" s="91" t="s">
        <v>9</v>
      </c>
      <c r="AX86" s="93"/>
      <c r="AY86" s="94">
        <f t="shared" si="304"/>
        <v>0</v>
      </c>
      <c r="BA86" s="214"/>
      <c r="BB86" s="214"/>
      <c r="BC86" s="214"/>
      <c r="BD86" s="214"/>
      <c r="BE86" s="214"/>
      <c r="BF86" s="91" t="s">
        <v>9</v>
      </c>
      <c r="BG86" s="93"/>
      <c r="BH86" s="94">
        <f t="shared" si="305"/>
        <v>0</v>
      </c>
      <c r="BJ86" s="214"/>
      <c r="BK86" s="214"/>
      <c r="BL86" s="214"/>
      <c r="BM86" s="214"/>
      <c r="BN86" s="214"/>
      <c r="BO86" s="91" t="s">
        <v>9</v>
      </c>
      <c r="BP86" s="93"/>
      <c r="BQ86" s="94">
        <f t="shared" si="306"/>
        <v>0</v>
      </c>
      <c r="BS86" s="214"/>
      <c r="BT86" s="214"/>
      <c r="BU86" s="214"/>
      <c r="BV86" s="214"/>
      <c r="BW86" s="214"/>
      <c r="BX86" s="91" t="s">
        <v>9</v>
      </c>
      <c r="BY86" s="93"/>
      <c r="BZ86" s="94">
        <f t="shared" si="307"/>
        <v>0</v>
      </c>
      <c r="CB86" s="214"/>
      <c r="CC86" s="214"/>
      <c r="CD86" s="214"/>
      <c r="CE86" s="214"/>
      <c r="CF86" s="214"/>
      <c r="CG86" s="91" t="s">
        <v>9</v>
      </c>
      <c r="CH86" s="93"/>
      <c r="CI86" s="94">
        <f t="shared" si="308"/>
        <v>0</v>
      </c>
      <c r="CK86" s="214"/>
      <c r="CL86" s="214"/>
      <c r="CM86" s="214"/>
      <c r="CN86" s="214"/>
      <c r="CO86" s="214"/>
      <c r="CP86" s="91" t="s">
        <v>9</v>
      </c>
      <c r="CQ86" s="93"/>
      <c r="CR86" s="94">
        <f t="shared" si="309"/>
        <v>0</v>
      </c>
      <c r="CT86" s="214"/>
      <c r="CU86" s="214"/>
      <c r="CV86" s="214"/>
      <c r="CW86" s="214"/>
      <c r="CX86" s="214"/>
      <c r="CY86" s="91" t="s">
        <v>9</v>
      </c>
      <c r="CZ86" s="93"/>
      <c r="DA86" s="94">
        <f t="shared" si="310"/>
        <v>0</v>
      </c>
      <c r="DC86" s="214"/>
      <c r="DD86" s="214"/>
      <c r="DE86" s="214"/>
      <c r="DF86" s="214"/>
      <c r="DG86" s="214"/>
      <c r="DH86" s="91" t="s">
        <v>9</v>
      </c>
      <c r="DI86" s="93"/>
      <c r="DJ86" s="94">
        <f t="shared" si="311"/>
        <v>0</v>
      </c>
      <c r="DL86" s="214"/>
      <c r="DM86" s="214"/>
      <c r="DN86" s="214"/>
      <c r="DO86" s="214"/>
      <c r="DP86" s="214"/>
      <c r="DQ86" s="91" t="s">
        <v>9</v>
      </c>
      <c r="DR86" s="93"/>
      <c r="DS86" s="94">
        <f t="shared" si="312"/>
        <v>0</v>
      </c>
      <c r="DU86" s="214"/>
      <c r="DV86" s="214"/>
      <c r="DW86" s="214"/>
      <c r="DX86" s="214"/>
      <c r="DY86" s="214"/>
      <c r="DZ86" s="91" t="s">
        <v>9</v>
      </c>
      <c r="EA86" s="93"/>
      <c r="EB86" s="94">
        <f t="shared" si="313"/>
        <v>0</v>
      </c>
      <c r="ED86" s="214"/>
      <c r="EE86" s="214"/>
      <c r="EF86" s="214"/>
      <c r="EG86" s="214"/>
      <c r="EH86" s="214"/>
      <c r="EI86" s="91" t="s">
        <v>9</v>
      </c>
      <c r="EJ86" s="93"/>
      <c r="EK86" s="94">
        <f t="shared" ref="EK86:EK87" si="320">IFERROR(EJ86/#REF!,0)</f>
        <v>0</v>
      </c>
      <c r="EM86" s="214"/>
      <c r="EN86" s="214"/>
      <c r="EO86" s="214"/>
      <c r="EP86" s="214"/>
      <c r="EQ86" s="214"/>
      <c r="ER86" s="91" t="s">
        <v>9</v>
      </c>
      <c r="ES86" s="93"/>
      <c r="ET86" s="94">
        <f>IFERROR(ES86/ES114,0)</f>
        <v>0</v>
      </c>
      <c r="EV86" s="214"/>
      <c r="EW86" s="214"/>
      <c r="EX86" s="214"/>
      <c r="EY86" s="214"/>
      <c r="EZ86" s="214"/>
      <c r="FA86" s="91" t="s">
        <v>9</v>
      </c>
      <c r="FB86" s="93"/>
      <c r="FC86" s="94">
        <f t="shared" si="314"/>
        <v>0</v>
      </c>
      <c r="FE86" s="214"/>
      <c r="FF86" s="214"/>
      <c r="FG86" s="214"/>
      <c r="FH86" s="214"/>
      <c r="FI86" s="214"/>
      <c r="FJ86" s="91" t="s">
        <v>9</v>
      </c>
      <c r="FK86" s="93"/>
      <c r="FL86" s="94">
        <f t="shared" si="315"/>
        <v>0</v>
      </c>
      <c r="FN86" s="214"/>
      <c r="FO86" s="214"/>
      <c r="FP86" s="214"/>
      <c r="FQ86" s="214"/>
      <c r="FR86" s="214"/>
      <c r="FS86" s="91" t="s">
        <v>9</v>
      </c>
      <c r="FT86" s="93"/>
      <c r="FU86" s="94">
        <f t="shared" si="316"/>
        <v>0</v>
      </c>
      <c r="FW86" s="214"/>
      <c r="FX86" s="214"/>
      <c r="FY86" s="214"/>
      <c r="FZ86" s="214"/>
      <c r="GA86" s="214"/>
      <c r="GB86" s="91" t="s">
        <v>9</v>
      </c>
      <c r="GC86" s="95"/>
      <c r="GD86" s="94">
        <f t="shared" si="317"/>
        <v>0</v>
      </c>
      <c r="GF86" s="214"/>
      <c r="GG86" s="214"/>
      <c r="GH86" s="214"/>
      <c r="GI86" s="214"/>
      <c r="GJ86" s="214"/>
      <c r="GK86" s="91" t="s">
        <v>9</v>
      </c>
      <c r="GL86" s="91"/>
      <c r="GM86" s="94">
        <f t="shared" si="318"/>
        <v>0</v>
      </c>
      <c r="GO86" s="214"/>
      <c r="GP86" s="214"/>
      <c r="GQ86" s="214"/>
      <c r="GR86" s="214"/>
      <c r="GS86" s="214"/>
      <c r="GT86" s="91" t="s">
        <v>9</v>
      </c>
      <c r="GU86" s="93"/>
      <c r="GV86" s="94">
        <f t="shared" si="319"/>
        <v>0</v>
      </c>
    </row>
    <row r="87" spans="2:204">
      <c r="B87" s="214"/>
      <c r="C87" s="214"/>
      <c r="D87" s="214"/>
      <c r="E87" s="214"/>
      <c r="F87" s="214"/>
      <c r="G87" s="91" t="s">
        <v>8</v>
      </c>
      <c r="H87" s="93"/>
      <c r="I87" s="94">
        <f t="shared" si="299"/>
        <v>0</v>
      </c>
      <c r="K87" s="214"/>
      <c r="L87" s="214"/>
      <c r="M87" s="214"/>
      <c r="N87" s="214"/>
      <c r="O87" s="214"/>
      <c r="P87" s="91" t="s">
        <v>8</v>
      </c>
      <c r="Q87" s="93"/>
      <c r="R87" s="94">
        <f t="shared" si="300"/>
        <v>0</v>
      </c>
      <c r="T87" s="214"/>
      <c r="U87" s="214"/>
      <c r="V87" s="214"/>
      <c r="W87" s="214"/>
      <c r="X87" s="214"/>
      <c r="Y87" s="91" t="s">
        <v>8</v>
      </c>
      <c r="Z87" s="93"/>
      <c r="AA87" s="94">
        <f t="shared" si="301"/>
        <v>0</v>
      </c>
      <c r="AB87" s="214"/>
      <c r="AC87" s="214"/>
      <c r="AD87" s="214"/>
      <c r="AE87" s="214"/>
      <c r="AF87" s="214"/>
      <c r="AG87" s="91" t="s">
        <v>8</v>
      </c>
      <c r="AH87" s="93"/>
      <c r="AI87" s="94">
        <f t="shared" si="302"/>
        <v>0</v>
      </c>
      <c r="AJ87" s="214"/>
      <c r="AK87" s="214"/>
      <c r="AL87" s="214"/>
      <c r="AM87" s="214"/>
      <c r="AN87" s="214"/>
      <c r="AO87" s="91" t="s">
        <v>8</v>
      </c>
      <c r="AP87" s="93"/>
      <c r="AQ87" s="94">
        <f t="shared" si="303"/>
        <v>0</v>
      </c>
      <c r="AR87" s="214"/>
      <c r="AS87" s="214"/>
      <c r="AT87" s="214"/>
      <c r="AU87" s="214"/>
      <c r="AV87" s="214"/>
      <c r="AW87" s="91" t="s">
        <v>8</v>
      </c>
      <c r="AX87" s="93"/>
      <c r="AY87" s="94">
        <f t="shared" si="304"/>
        <v>0</v>
      </c>
      <c r="BA87" s="214"/>
      <c r="BB87" s="214"/>
      <c r="BC87" s="214"/>
      <c r="BD87" s="214"/>
      <c r="BE87" s="214"/>
      <c r="BF87" s="91" t="s">
        <v>8</v>
      </c>
      <c r="BG87" s="93"/>
      <c r="BH87" s="94">
        <f t="shared" si="305"/>
        <v>0</v>
      </c>
      <c r="BJ87" s="214"/>
      <c r="BK87" s="214"/>
      <c r="BL87" s="214"/>
      <c r="BM87" s="214"/>
      <c r="BN87" s="214"/>
      <c r="BO87" s="91" t="s">
        <v>8</v>
      </c>
      <c r="BP87" s="93"/>
      <c r="BQ87" s="94">
        <f t="shared" si="306"/>
        <v>0</v>
      </c>
      <c r="BS87" s="214"/>
      <c r="BT87" s="214"/>
      <c r="BU87" s="214"/>
      <c r="BV87" s="214"/>
      <c r="BW87" s="214"/>
      <c r="BX87" s="91" t="s">
        <v>8</v>
      </c>
      <c r="BY87" s="93"/>
      <c r="BZ87" s="94">
        <f t="shared" si="307"/>
        <v>0</v>
      </c>
      <c r="CB87" s="214"/>
      <c r="CC87" s="214"/>
      <c r="CD87" s="214"/>
      <c r="CE87" s="214"/>
      <c r="CF87" s="214"/>
      <c r="CG87" s="91" t="s">
        <v>8</v>
      </c>
      <c r="CH87" s="93"/>
      <c r="CI87" s="94">
        <f t="shared" si="308"/>
        <v>0</v>
      </c>
      <c r="CK87" s="214"/>
      <c r="CL87" s="214"/>
      <c r="CM87" s="214"/>
      <c r="CN87" s="214"/>
      <c r="CO87" s="214"/>
      <c r="CP87" s="91" t="s">
        <v>8</v>
      </c>
      <c r="CQ87" s="93"/>
      <c r="CR87" s="94">
        <f t="shared" si="309"/>
        <v>0</v>
      </c>
      <c r="CT87" s="214"/>
      <c r="CU87" s="214"/>
      <c r="CV87" s="214"/>
      <c r="CW87" s="214"/>
      <c r="CX87" s="214"/>
      <c r="CY87" s="91" t="s">
        <v>8</v>
      </c>
      <c r="CZ87" s="93"/>
      <c r="DA87" s="94">
        <f t="shared" si="310"/>
        <v>0</v>
      </c>
      <c r="DC87" s="214"/>
      <c r="DD87" s="214"/>
      <c r="DE87" s="214"/>
      <c r="DF87" s="214"/>
      <c r="DG87" s="214"/>
      <c r="DH87" s="91" t="s">
        <v>8</v>
      </c>
      <c r="DI87" s="93"/>
      <c r="DJ87" s="94">
        <f t="shared" si="311"/>
        <v>0</v>
      </c>
      <c r="DL87" s="214"/>
      <c r="DM87" s="214"/>
      <c r="DN87" s="214"/>
      <c r="DO87" s="214"/>
      <c r="DP87" s="214"/>
      <c r="DQ87" s="91" t="s">
        <v>8</v>
      </c>
      <c r="DR87" s="93"/>
      <c r="DS87" s="94">
        <f t="shared" si="312"/>
        <v>0</v>
      </c>
      <c r="DU87" s="214"/>
      <c r="DV87" s="214"/>
      <c r="DW87" s="214"/>
      <c r="DX87" s="214"/>
      <c r="DY87" s="214"/>
      <c r="DZ87" s="91" t="s">
        <v>8</v>
      </c>
      <c r="EA87" s="93"/>
      <c r="EB87" s="94">
        <f t="shared" si="313"/>
        <v>0</v>
      </c>
      <c r="ED87" s="214"/>
      <c r="EE87" s="214"/>
      <c r="EF87" s="214"/>
      <c r="EG87" s="214"/>
      <c r="EH87" s="214"/>
      <c r="EI87" s="91" t="s">
        <v>8</v>
      </c>
      <c r="EJ87" s="93"/>
      <c r="EK87" s="94">
        <f t="shared" si="320"/>
        <v>0</v>
      </c>
      <c r="EM87" s="214"/>
      <c r="EN87" s="214"/>
      <c r="EO87" s="214"/>
      <c r="EP87" s="214"/>
      <c r="EQ87" s="214"/>
      <c r="ER87" s="91" t="s">
        <v>8</v>
      </c>
      <c r="ES87" s="93"/>
      <c r="ET87" s="94">
        <f>IFERROR(ES87/#REF!,0)</f>
        <v>0</v>
      </c>
      <c r="EV87" s="214"/>
      <c r="EW87" s="214"/>
      <c r="EX87" s="214"/>
      <c r="EY87" s="214"/>
      <c r="EZ87" s="214"/>
      <c r="FA87" s="91" t="s">
        <v>8</v>
      </c>
      <c r="FB87" s="93"/>
      <c r="FC87" s="94">
        <f>IFERROR(FB87/FB110,0)</f>
        <v>0</v>
      </c>
      <c r="FE87" s="214"/>
      <c r="FF87" s="214"/>
      <c r="FG87" s="214"/>
      <c r="FH87" s="214"/>
      <c r="FI87" s="214"/>
      <c r="FJ87" s="91" t="s">
        <v>8</v>
      </c>
      <c r="FK87" s="93"/>
      <c r="FL87" s="94">
        <f t="shared" si="315"/>
        <v>0</v>
      </c>
      <c r="FN87" s="214"/>
      <c r="FO87" s="214"/>
      <c r="FP87" s="214"/>
      <c r="FQ87" s="214"/>
      <c r="FR87" s="214"/>
      <c r="FS87" s="91" t="s">
        <v>8</v>
      </c>
      <c r="FT87" s="93"/>
      <c r="FU87" s="94">
        <f t="shared" si="316"/>
        <v>0</v>
      </c>
      <c r="FW87" s="214"/>
      <c r="FX87" s="214"/>
      <c r="FY87" s="214"/>
      <c r="FZ87" s="214"/>
      <c r="GA87" s="214"/>
      <c r="GB87" s="91" t="s">
        <v>8</v>
      </c>
      <c r="GC87" s="95"/>
      <c r="GD87" s="94">
        <f t="shared" si="317"/>
        <v>0</v>
      </c>
      <c r="GF87" s="214"/>
      <c r="GG87" s="214"/>
      <c r="GH87" s="214"/>
      <c r="GI87" s="214"/>
      <c r="GJ87" s="214"/>
      <c r="GK87" s="91" t="s">
        <v>8</v>
      </c>
      <c r="GL87" s="91"/>
      <c r="GM87" s="94">
        <f t="shared" si="318"/>
        <v>0</v>
      </c>
      <c r="GO87" s="214"/>
      <c r="GP87" s="214"/>
      <c r="GQ87" s="214"/>
      <c r="GR87" s="214"/>
      <c r="GS87" s="214"/>
      <c r="GT87" s="91" t="s">
        <v>8</v>
      </c>
      <c r="GU87" s="93"/>
      <c r="GV87" s="94">
        <f t="shared" si="319"/>
        <v>0</v>
      </c>
    </row>
    <row r="88" spans="2:204" ht="123.75" customHeight="1">
      <c r="B88" s="215"/>
      <c r="C88" s="215"/>
      <c r="D88" s="215"/>
      <c r="E88" s="215"/>
      <c r="F88" s="215"/>
      <c r="G88" s="91" t="s">
        <v>11</v>
      </c>
      <c r="H88" s="93">
        <f>D85</f>
        <v>0</v>
      </c>
      <c r="I88" s="91"/>
      <c r="K88" s="215"/>
      <c r="L88" s="215"/>
      <c r="M88" s="215"/>
      <c r="N88" s="215"/>
      <c r="O88" s="215"/>
      <c r="P88" s="91" t="s">
        <v>11</v>
      </c>
      <c r="Q88" s="93">
        <f>M85</f>
        <v>0</v>
      </c>
      <c r="R88" s="91"/>
      <c r="T88" s="215"/>
      <c r="U88" s="215"/>
      <c r="V88" s="215"/>
      <c r="W88" s="215"/>
      <c r="X88" s="215"/>
      <c r="Y88" s="91" t="s">
        <v>11</v>
      </c>
      <c r="Z88" s="93">
        <f>V85</f>
        <v>0</v>
      </c>
      <c r="AA88" s="91"/>
      <c r="AB88" s="215"/>
      <c r="AC88" s="215"/>
      <c r="AD88" s="215"/>
      <c r="AE88" s="215"/>
      <c r="AF88" s="215"/>
      <c r="AG88" s="91" t="s">
        <v>11</v>
      </c>
      <c r="AH88" s="93">
        <f>AD85</f>
        <v>0</v>
      </c>
      <c r="AI88" s="91"/>
      <c r="AJ88" s="215"/>
      <c r="AK88" s="215"/>
      <c r="AL88" s="215"/>
      <c r="AM88" s="215"/>
      <c r="AN88" s="215"/>
      <c r="AO88" s="91" t="s">
        <v>11</v>
      </c>
      <c r="AP88" s="93">
        <f>AL85</f>
        <v>0</v>
      </c>
      <c r="AQ88" s="91"/>
      <c r="AR88" s="215"/>
      <c r="AS88" s="215"/>
      <c r="AT88" s="215"/>
      <c r="AU88" s="215"/>
      <c r="AV88" s="215"/>
      <c r="AW88" s="91" t="s">
        <v>11</v>
      </c>
      <c r="AX88" s="93">
        <f>AT85</f>
        <v>0</v>
      </c>
      <c r="AY88" s="91"/>
      <c r="BA88" s="215"/>
      <c r="BB88" s="215"/>
      <c r="BC88" s="215"/>
      <c r="BD88" s="215"/>
      <c r="BE88" s="215"/>
      <c r="BF88" s="91" t="s">
        <v>11</v>
      </c>
      <c r="BG88" s="93">
        <f>BC85</f>
        <v>0</v>
      </c>
      <c r="BH88" s="91"/>
      <c r="BJ88" s="215"/>
      <c r="BK88" s="215"/>
      <c r="BL88" s="215"/>
      <c r="BM88" s="215"/>
      <c r="BN88" s="215"/>
      <c r="BO88" s="91" t="s">
        <v>11</v>
      </c>
      <c r="BP88" s="93">
        <f>BL85</f>
        <v>0</v>
      </c>
      <c r="BQ88" s="91"/>
      <c r="BS88" s="215"/>
      <c r="BT88" s="215"/>
      <c r="BU88" s="215"/>
      <c r="BV88" s="215"/>
      <c r="BW88" s="215"/>
      <c r="BX88" s="91" t="s">
        <v>11</v>
      </c>
      <c r="BY88" s="93">
        <f>BU85</f>
        <v>0</v>
      </c>
      <c r="BZ88" s="91"/>
      <c r="CB88" s="215"/>
      <c r="CC88" s="215"/>
      <c r="CD88" s="215"/>
      <c r="CE88" s="215"/>
      <c r="CF88" s="215"/>
      <c r="CG88" s="91" t="s">
        <v>11</v>
      </c>
      <c r="CH88" s="93">
        <f>CD85</f>
        <v>0</v>
      </c>
      <c r="CI88" s="91"/>
      <c r="CK88" s="215"/>
      <c r="CL88" s="215"/>
      <c r="CM88" s="215"/>
      <c r="CN88" s="215"/>
      <c r="CO88" s="215"/>
      <c r="CP88" s="91" t="s">
        <v>11</v>
      </c>
      <c r="CQ88" s="93">
        <f>CM85</f>
        <v>0</v>
      </c>
      <c r="CR88" s="91"/>
      <c r="CT88" s="215"/>
      <c r="CU88" s="215"/>
      <c r="CV88" s="215"/>
      <c r="CW88" s="215"/>
      <c r="CX88" s="215"/>
      <c r="CY88" s="91" t="s">
        <v>11</v>
      </c>
      <c r="CZ88" s="93">
        <f>CV85</f>
        <v>0</v>
      </c>
      <c r="DA88" s="91"/>
      <c r="DC88" s="215"/>
      <c r="DD88" s="215"/>
      <c r="DE88" s="215"/>
      <c r="DF88" s="215"/>
      <c r="DG88" s="215"/>
      <c r="DH88" s="91" t="s">
        <v>11</v>
      </c>
      <c r="DI88" s="93">
        <f>DE85</f>
        <v>0</v>
      </c>
      <c r="DJ88" s="91"/>
      <c r="DL88" s="215"/>
      <c r="DM88" s="215"/>
      <c r="DN88" s="215"/>
      <c r="DO88" s="215"/>
      <c r="DP88" s="215"/>
      <c r="DQ88" s="91" t="s">
        <v>11</v>
      </c>
      <c r="DR88" s="93">
        <f>DN85</f>
        <v>0</v>
      </c>
      <c r="DS88" s="91"/>
      <c r="DU88" s="215"/>
      <c r="DV88" s="215"/>
      <c r="DW88" s="215"/>
      <c r="DX88" s="215"/>
      <c r="DY88" s="215"/>
      <c r="DZ88" s="91" t="s">
        <v>11</v>
      </c>
      <c r="EA88" s="93">
        <f>DW85</f>
        <v>0</v>
      </c>
      <c r="EB88" s="91"/>
      <c r="ED88" s="215"/>
      <c r="EE88" s="215"/>
      <c r="EF88" s="215"/>
      <c r="EG88" s="215"/>
      <c r="EH88" s="215"/>
      <c r="EI88" s="91" t="s">
        <v>11</v>
      </c>
      <c r="EJ88" s="93">
        <f>EF85</f>
        <v>6000000</v>
      </c>
      <c r="EK88" s="91"/>
      <c r="EM88" s="215"/>
      <c r="EN88" s="215"/>
      <c r="EO88" s="215"/>
      <c r="EP88" s="215"/>
      <c r="EQ88" s="215"/>
      <c r="ER88" s="91" t="s">
        <v>11</v>
      </c>
      <c r="ES88" s="93">
        <f>EO85</f>
        <v>5000000</v>
      </c>
      <c r="ET88" s="91"/>
      <c r="EV88" s="215"/>
      <c r="EW88" s="215"/>
      <c r="EX88" s="215"/>
      <c r="EY88" s="215"/>
      <c r="EZ88" s="215"/>
      <c r="FA88" s="91" t="s">
        <v>11</v>
      </c>
      <c r="FB88" s="93">
        <f>EX85</f>
        <v>12311000</v>
      </c>
      <c r="FC88" s="91"/>
      <c r="FE88" s="215"/>
      <c r="FF88" s="215"/>
      <c r="FG88" s="215"/>
      <c r="FH88" s="215"/>
      <c r="FI88" s="215"/>
      <c r="FJ88" s="91" t="s">
        <v>11</v>
      </c>
      <c r="FK88" s="93">
        <f>FG85</f>
        <v>2945000</v>
      </c>
      <c r="FL88" s="91"/>
      <c r="FN88" s="215"/>
      <c r="FO88" s="215"/>
      <c r="FP88" s="215"/>
      <c r="FQ88" s="215"/>
      <c r="FR88" s="215"/>
      <c r="FS88" s="91" t="s">
        <v>11</v>
      </c>
      <c r="FT88" s="93">
        <f>FP85</f>
        <v>32100000</v>
      </c>
      <c r="FU88" s="91"/>
      <c r="FW88" s="215"/>
      <c r="FX88" s="215"/>
      <c r="FY88" s="215"/>
      <c r="FZ88" s="215"/>
      <c r="GA88" s="215"/>
      <c r="GB88" s="91" t="s">
        <v>11</v>
      </c>
      <c r="GC88" s="95">
        <f>FY85</f>
        <v>24070000</v>
      </c>
      <c r="GD88" s="91"/>
      <c r="GF88" s="215"/>
      <c r="GG88" s="215"/>
      <c r="GH88" s="215"/>
      <c r="GI88" s="215"/>
      <c r="GJ88" s="215"/>
      <c r="GK88" s="91" t="s">
        <v>11</v>
      </c>
      <c r="GL88" s="93">
        <f>GH85</f>
        <v>27233582.34</v>
      </c>
      <c r="GM88" s="91"/>
      <c r="GO88" s="215"/>
      <c r="GP88" s="215"/>
      <c r="GQ88" s="215"/>
      <c r="GR88" s="215"/>
      <c r="GS88" s="215"/>
      <c r="GT88" s="91" t="s">
        <v>11</v>
      </c>
      <c r="GU88" s="93">
        <f>GQ85</f>
        <v>0</v>
      </c>
      <c r="GV88" s="91"/>
    </row>
    <row r="89" spans="2:204" ht="15" customHeight="1">
      <c r="H89" s="90"/>
      <c r="Q89" s="90"/>
      <c r="Z89" s="90"/>
      <c r="AH89" s="90"/>
      <c r="AP89" s="90"/>
      <c r="AX89" s="90"/>
      <c r="BG89" s="90"/>
      <c r="BP89" s="90"/>
      <c r="BY89" s="90"/>
      <c r="CH89" s="90"/>
      <c r="CQ89" s="90"/>
      <c r="CZ89" s="90"/>
      <c r="DI89" s="90"/>
      <c r="DR89" s="90"/>
      <c r="EA89" s="90"/>
      <c r="EE89" s="96"/>
      <c r="EF89" s="97"/>
      <c r="EJ89" s="90"/>
      <c r="EN89" s="96"/>
      <c r="EO89" s="97"/>
      <c r="ES89" s="90"/>
      <c r="EW89" s="96"/>
      <c r="EX89" s="97"/>
      <c r="FB89" s="90"/>
      <c r="FF89" s="96"/>
      <c r="FG89" s="97"/>
      <c r="FK89" s="90"/>
      <c r="FO89" s="96"/>
      <c r="FP89" s="98"/>
      <c r="FT89" s="90"/>
      <c r="FX89" s="96"/>
      <c r="FY89" s="100"/>
      <c r="FZ89" s="96"/>
      <c r="GC89" s="99"/>
      <c r="GG89" s="96"/>
      <c r="GH89" s="90"/>
      <c r="GJ89" s="96"/>
      <c r="GL89" s="80"/>
      <c r="GU89" s="90"/>
    </row>
    <row r="90" spans="2:204">
      <c r="B90" s="213">
        <f>B85+1</f>
        <v>6</v>
      </c>
      <c r="C90" s="213"/>
      <c r="D90" s="213"/>
      <c r="E90" s="213"/>
      <c r="F90" s="213"/>
      <c r="G90" s="91" t="s">
        <v>148</v>
      </c>
      <c r="H90" s="93"/>
      <c r="I90" s="94">
        <f t="shared" ref="I90:I92" si="321">IFERROR(H90/H93,0)</f>
        <v>0</v>
      </c>
      <c r="K90" s="213">
        <f>K85+1</f>
        <v>6</v>
      </c>
      <c r="L90" s="213"/>
      <c r="M90" s="213"/>
      <c r="N90" s="213"/>
      <c r="O90" s="213"/>
      <c r="P90" s="91" t="s">
        <v>148</v>
      </c>
      <c r="Q90" s="93"/>
      <c r="R90" s="94">
        <f t="shared" ref="R90:R92" si="322">IFERROR(Q90/Q93,0)</f>
        <v>0</v>
      </c>
      <c r="T90" s="213">
        <f>T85+1</f>
        <v>6</v>
      </c>
      <c r="U90" s="213"/>
      <c r="V90" s="213"/>
      <c r="W90" s="213"/>
      <c r="X90" s="213"/>
      <c r="Y90" s="91" t="s">
        <v>148</v>
      </c>
      <c r="Z90" s="93"/>
      <c r="AA90" s="94">
        <f t="shared" ref="AA90:AA92" si="323">IFERROR(Z90/Z93,0)</f>
        <v>0</v>
      </c>
      <c r="AB90" s="213">
        <f>AB85+1</f>
        <v>6</v>
      </c>
      <c r="AC90" s="213"/>
      <c r="AD90" s="213"/>
      <c r="AE90" s="213"/>
      <c r="AF90" s="213"/>
      <c r="AG90" s="91" t="s">
        <v>148</v>
      </c>
      <c r="AH90" s="93"/>
      <c r="AI90" s="94">
        <f t="shared" ref="AI90:AI92" si="324">IFERROR(AH90/AH93,0)</f>
        <v>0</v>
      </c>
      <c r="AJ90" s="213">
        <f>AJ85+1</f>
        <v>6</v>
      </c>
      <c r="AK90" s="213"/>
      <c r="AL90" s="213"/>
      <c r="AM90" s="213"/>
      <c r="AN90" s="213"/>
      <c r="AO90" s="91" t="s">
        <v>148</v>
      </c>
      <c r="AP90" s="93"/>
      <c r="AQ90" s="94">
        <f t="shared" ref="AQ90:AQ92" si="325">IFERROR(AP90/AP93,0)</f>
        <v>0</v>
      </c>
      <c r="AR90" s="213">
        <f>AR85+1</f>
        <v>6</v>
      </c>
      <c r="AS90" s="213"/>
      <c r="AT90" s="213"/>
      <c r="AU90" s="213"/>
      <c r="AV90" s="213"/>
      <c r="AW90" s="91" t="s">
        <v>148</v>
      </c>
      <c r="AX90" s="93"/>
      <c r="AY90" s="94">
        <f t="shared" ref="AY90:AY92" si="326">IFERROR(AX90/AX93,0)</f>
        <v>0</v>
      </c>
      <c r="BA90" s="213">
        <f>BA85+1</f>
        <v>6</v>
      </c>
      <c r="BB90" s="213"/>
      <c r="BC90" s="213"/>
      <c r="BD90" s="213"/>
      <c r="BE90" s="213"/>
      <c r="BF90" s="91" t="s">
        <v>148</v>
      </c>
      <c r="BG90" s="93"/>
      <c r="BH90" s="94">
        <f t="shared" ref="BH90:BH92" si="327">IFERROR(BG90/BG93,0)</f>
        <v>0</v>
      </c>
      <c r="BJ90" s="213">
        <f>BJ85+1</f>
        <v>6</v>
      </c>
      <c r="BK90" s="213"/>
      <c r="BL90" s="213"/>
      <c r="BM90" s="213"/>
      <c r="BN90" s="213"/>
      <c r="BO90" s="91" t="s">
        <v>148</v>
      </c>
      <c r="BP90" s="93"/>
      <c r="BQ90" s="94">
        <f t="shared" ref="BQ90:BQ92" si="328">IFERROR(BP90/BP93,0)</f>
        <v>0</v>
      </c>
      <c r="BS90" s="213">
        <f>BS85+1</f>
        <v>6</v>
      </c>
      <c r="BT90" s="213"/>
      <c r="BU90" s="213"/>
      <c r="BV90" s="213"/>
      <c r="BW90" s="213"/>
      <c r="BX90" s="91" t="s">
        <v>148</v>
      </c>
      <c r="BY90" s="93"/>
      <c r="BZ90" s="94">
        <f t="shared" ref="BZ90:BZ92" si="329">IFERROR(BY90/BY93,0)</f>
        <v>0</v>
      </c>
      <c r="CB90" s="213">
        <f>CB85+1</f>
        <v>6</v>
      </c>
      <c r="CC90" s="213"/>
      <c r="CD90" s="213"/>
      <c r="CE90" s="213"/>
      <c r="CF90" s="213"/>
      <c r="CG90" s="91" t="s">
        <v>148</v>
      </c>
      <c r="CH90" s="93"/>
      <c r="CI90" s="94">
        <f t="shared" ref="CI90:CI92" si="330">IFERROR(CH90/CH93,0)</f>
        <v>0</v>
      </c>
      <c r="CK90" s="213">
        <f>CK85+1</f>
        <v>6</v>
      </c>
      <c r="CL90" s="213"/>
      <c r="CM90" s="213"/>
      <c r="CN90" s="213"/>
      <c r="CO90" s="213"/>
      <c r="CP90" s="91" t="s">
        <v>148</v>
      </c>
      <c r="CQ90" s="93"/>
      <c r="CR90" s="94">
        <f t="shared" ref="CR90:CR92" si="331">IFERROR(CQ90/CQ93,0)</f>
        <v>0</v>
      </c>
      <c r="CT90" s="213">
        <f>CT85+1</f>
        <v>6</v>
      </c>
      <c r="CU90" s="213"/>
      <c r="CV90" s="213"/>
      <c r="CW90" s="213"/>
      <c r="CX90" s="213"/>
      <c r="CY90" s="91" t="s">
        <v>148</v>
      </c>
      <c r="CZ90" s="93"/>
      <c r="DA90" s="94">
        <f t="shared" ref="DA90:DA92" si="332">IFERROR(CZ90/CZ93,0)</f>
        <v>0</v>
      </c>
      <c r="DC90" s="213">
        <f>DC85+1</f>
        <v>6</v>
      </c>
      <c r="DD90" s="213"/>
      <c r="DE90" s="213"/>
      <c r="DF90" s="213"/>
      <c r="DG90" s="213"/>
      <c r="DH90" s="91" t="s">
        <v>148</v>
      </c>
      <c r="DI90" s="93"/>
      <c r="DJ90" s="94">
        <f t="shared" ref="DJ90:DJ92" si="333">IFERROR(DI90/DI93,0)</f>
        <v>0</v>
      </c>
      <c r="DL90" s="213">
        <f>DL85+1</f>
        <v>6</v>
      </c>
      <c r="DM90" s="213"/>
      <c r="DN90" s="213"/>
      <c r="DO90" s="213"/>
      <c r="DP90" s="213"/>
      <c r="DQ90" s="91" t="s">
        <v>148</v>
      </c>
      <c r="DR90" s="93"/>
      <c r="DS90" s="94">
        <f t="shared" ref="DS90:DS92" si="334">IFERROR(DR90/DR93,0)</f>
        <v>0</v>
      </c>
      <c r="DU90" s="213">
        <f>DU85+1</f>
        <v>6</v>
      </c>
      <c r="DV90" s="213"/>
      <c r="DW90" s="213"/>
      <c r="DX90" s="213"/>
      <c r="DY90" s="213"/>
      <c r="DZ90" s="91" t="s">
        <v>148</v>
      </c>
      <c r="EA90" s="93"/>
      <c r="EB90" s="94">
        <f t="shared" ref="EB90:EB92" si="335">IFERROR(EA90/EA93,0)</f>
        <v>0</v>
      </c>
      <c r="ED90" s="213">
        <v>6</v>
      </c>
      <c r="EE90" s="216"/>
      <c r="EF90" s="217"/>
      <c r="EG90" s="213"/>
      <c r="EH90" s="213"/>
      <c r="EI90" s="91" t="s">
        <v>148</v>
      </c>
      <c r="EJ90" s="93"/>
      <c r="EK90" s="94">
        <f t="shared" ref="EK90:EK91" si="336">IFERROR(EJ90/EJ93,0)</f>
        <v>0</v>
      </c>
      <c r="EM90" s="213">
        <f>EM85+1</f>
        <v>6</v>
      </c>
      <c r="EN90" s="216" t="s">
        <v>387</v>
      </c>
      <c r="EO90" s="217">
        <v>4800000</v>
      </c>
      <c r="EP90" s="213" t="s">
        <v>349</v>
      </c>
      <c r="EQ90" s="213" t="s">
        <v>410</v>
      </c>
      <c r="ER90" s="91" t="s">
        <v>148</v>
      </c>
      <c r="ES90" s="93">
        <v>4800000</v>
      </c>
      <c r="ET90" s="94">
        <f t="shared" ref="ET90:ET92" si="337">IFERROR(ES90/ES93,0)</f>
        <v>1</v>
      </c>
      <c r="EV90" s="213">
        <f>EV85+1</f>
        <v>6</v>
      </c>
      <c r="EW90" s="216" t="s">
        <v>367</v>
      </c>
      <c r="EX90" s="217">
        <v>10630000</v>
      </c>
      <c r="EY90" s="213" t="s">
        <v>366</v>
      </c>
      <c r="EZ90" s="213" t="s">
        <v>410</v>
      </c>
      <c r="FA90" s="91" t="s">
        <v>148</v>
      </c>
      <c r="FB90" s="93">
        <v>10630000</v>
      </c>
      <c r="FC90" s="94">
        <f t="shared" ref="FC90:FC92" si="338">IFERROR(FB90/FB93,0)</f>
        <v>1</v>
      </c>
      <c r="FE90" s="213">
        <f>FE85+1</f>
        <v>6</v>
      </c>
      <c r="FF90" s="216" t="s">
        <v>433</v>
      </c>
      <c r="FG90" s="217">
        <v>21300000</v>
      </c>
      <c r="FH90" s="213" t="s">
        <v>403</v>
      </c>
      <c r="FI90" s="213" t="s">
        <v>410</v>
      </c>
      <c r="FJ90" s="91" t="s">
        <v>148</v>
      </c>
      <c r="FK90" s="93">
        <v>21300000</v>
      </c>
      <c r="FL90" s="94">
        <f t="shared" ref="FL90:FL92" si="339">IFERROR(FK90/FK93,0)</f>
        <v>1</v>
      </c>
      <c r="FN90" s="213">
        <f>FN85+1</f>
        <v>6</v>
      </c>
      <c r="FO90" s="216"/>
      <c r="FP90" s="221"/>
      <c r="FQ90" s="213"/>
      <c r="FR90" s="213"/>
      <c r="FS90" s="91" t="s">
        <v>148</v>
      </c>
      <c r="FT90" s="93"/>
      <c r="FU90" s="94">
        <f t="shared" ref="FU90:FU92" si="340">IFERROR(FT90/FT93,0)</f>
        <v>0</v>
      </c>
      <c r="FW90" s="213">
        <f>FW85+1</f>
        <v>6</v>
      </c>
      <c r="FX90" s="216" t="s">
        <v>391</v>
      </c>
      <c r="FY90" s="220">
        <v>16900000</v>
      </c>
      <c r="FZ90" s="216" t="s">
        <v>380</v>
      </c>
      <c r="GA90" s="213" t="s">
        <v>410</v>
      </c>
      <c r="GB90" s="91" t="s">
        <v>148</v>
      </c>
      <c r="GC90" s="95">
        <v>16900000</v>
      </c>
      <c r="GD90" s="94">
        <f t="shared" ref="GD90:GD92" si="341">IFERROR(GC90/GC93,0)</f>
        <v>1</v>
      </c>
      <c r="GF90" s="213">
        <f>GF85+1</f>
        <v>6</v>
      </c>
      <c r="GG90" s="216" t="s">
        <v>192</v>
      </c>
      <c r="GH90" s="219">
        <v>299413890.48000002</v>
      </c>
      <c r="GI90" s="213" t="s">
        <v>193</v>
      </c>
      <c r="GJ90" s="216" t="s">
        <v>170</v>
      </c>
      <c r="GK90" s="91" t="s">
        <v>148</v>
      </c>
      <c r="GL90" s="93">
        <f>GL93</f>
        <v>299413890.48000002</v>
      </c>
      <c r="GM90" s="94">
        <f t="shared" ref="GM90:GM92" si="342">IFERROR(GL90/GL93,0)</f>
        <v>1</v>
      </c>
      <c r="GO90" s="213">
        <f>GO85+1</f>
        <v>6</v>
      </c>
      <c r="GP90" s="213"/>
      <c r="GQ90" s="213"/>
      <c r="GR90" s="213"/>
      <c r="GS90" s="213"/>
      <c r="GT90" s="91" t="s">
        <v>148</v>
      </c>
      <c r="GU90" s="93"/>
      <c r="GV90" s="94">
        <f t="shared" ref="GV90:GV92" si="343">IFERROR(GU90/GU93,0)</f>
        <v>0</v>
      </c>
    </row>
    <row r="91" spans="2:204">
      <c r="B91" s="214"/>
      <c r="C91" s="214"/>
      <c r="D91" s="214"/>
      <c r="E91" s="214"/>
      <c r="F91" s="214"/>
      <c r="G91" s="91" t="s">
        <v>9</v>
      </c>
      <c r="H91" s="93"/>
      <c r="I91" s="94">
        <f t="shared" si="321"/>
        <v>0</v>
      </c>
      <c r="K91" s="214"/>
      <c r="L91" s="214"/>
      <c r="M91" s="214"/>
      <c r="N91" s="214"/>
      <c r="O91" s="214"/>
      <c r="P91" s="91" t="s">
        <v>9</v>
      </c>
      <c r="Q91" s="93"/>
      <c r="R91" s="94">
        <f t="shared" si="322"/>
        <v>0</v>
      </c>
      <c r="T91" s="214"/>
      <c r="U91" s="214"/>
      <c r="V91" s="214"/>
      <c r="W91" s="214"/>
      <c r="X91" s="214"/>
      <c r="Y91" s="91" t="s">
        <v>9</v>
      </c>
      <c r="Z91" s="93"/>
      <c r="AA91" s="94">
        <f t="shared" si="323"/>
        <v>0</v>
      </c>
      <c r="AB91" s="214"/>
      <c r="AC91" s="214"/>
      <c r="AD91" s="214"/>
      <c r="AE91" s="214"/>
      <c r="AF91" s="214"/>
      <c r="AG91" s="91" t="s">
        <v>9</v>
      </c>
      <c r="AH91" s="93"/>
      <c r="AI91" s="94">
        <f t="shared" si="324"/>
        <v>0</v>
      </c>
      <c r="AJ91" s="214"/>
      <c r="AK91" s="214"/>
      <c r="AL91" s="214"/>
      <c r="AM91" s="214"/>
      <c r="AN91" s="214"/>
      <c r="AO91" s="91" t="s">
        <v>9</v>
      </c>
      <c r="AP91" s="93"/>
      <c r="AQ91" s="94">
        <f t="shared" si="325"/>
        <v>0</v>
      </c>
      <c r="AR91" s="214"/>
      <c r="AS91" s="214"/>
      <c r="AT91" s="214"/>
      <c r="AU91" s="214"/>
      <c r="AV91" s="214"/>
      <c r="AW91" s="91" t="s">
        <v>9</v>
      </c>
      <c r="AX91" s="93"/>
      <c r="AY91" s="94">
        <f t="shared" si="326"/>
        <v>0</v>
      </c>
      <c r="BA91" s="214"/>
      <c r="BB91" s="214"/>
      <c r="BC91" s="214"/>
      <c r="BD91" s="214"/>
      <c r="BE91" s="214"/>
      <c r="BF91" s="91" t="s">
        <v>9</v>
      </c>
      <c r="BG91" s="93"/>
      <c r="BH91" s="94">
        <f t="shared" si="327"/>
        <v>0</v>
      </c>
      <c r="BJ91" s="214"/>
      <c r="BK91" s="214"/>
      <c r="BL91" s="214"/>
      <c r="BM91" s="214"/>
      <c r="BN91" s="214"/>
      <c r="BO91" s="91" t="s">
        <v>9</v>
      </c>
      <c r="BP91" s="93"/>
      <c r="BQ91" s="94">
        <f t="shared" si="328"/>
        <v>0</v>
      </c>
      <c r="BS91" s="214"/>
      <c r="BT91" s="214"/>
      <c r="BU91" s="214"/>
      <c r="BV91" s="214"/>
      <c r="BW91" s="214"/>
      <c r="BX91" s="91" t="s">
        <v>9</v>
      </c>
      <c r="BY91" s="93"/>
      <c r="BZ91" s="94">
        <f t="shared" si="329"/>
        <v>0</v>
      </c>
      <c r="CB91" s="214"/>
      <c r="CC91" s="214"/>
      <c r="CD91" s="214"/>
      <c r="CE91" s="214"/>
      <c r="CF91" s="214"/>
      <c r="CG91" s="91" t="s">
        <v>9</v>
      </c>
      <c r="CH91" s="93"/>
      <c r="CI91" s="94">
        <f t="shared" si="330"/>
        <v>0</v>
      </c>
      <c r="CK91" s="214"/>
      <c r="CL91" s="214"/>
      <c r="CM91" s="214"/>
      <c r="CN91" s="214"/>
      <c r="CO91" s="214"/>
      <c r="CP91" s="91" t="s">
        <v>9</v>
      </c>
      <c r="CQ91" s="93"/>
      <c r="CR91" s="94">
        <f t="shared" si="331"/>
        <v>0</v>
      </c>
      <c r="CT91" s="214"/>
      <c r="CU91" s="214"/>
      <c r="CV91" s="214"/>
      <c r="CW91" s="214"/>
      <c r="CX91" s="214"/>
      <c r="CY91" s="91" t="s">
        <v>9</v>
      </c>
      <c r="CZ91" s="93"/>
      <c r="DA91" s="94">
        <f t="shared" si="332"/>
        <v>0</v>
      </c>
      <c r="DC91" s="214"/>
      <c r="DD91" s="214"/>
      <c r="DE91" s="214"/>
      <c r="DF91" s="214"/>
      <c r="DG91" s="214"/>
      <c r="DH91" s="91" t="s">
        <v>9</v>
      </c>
      <c r="DI91" s="93"/>
      <c r="DJ91" s="94">
        <f t="shared" si="333"/>
        <v>0</v>
      </c>
      <c r="DL91" s="214"/>
      <c r="DM91" s="214"/>
      <c r="DN91" s="214"/>
      <c r="DO91" s="214"/>
      <c r="DP91" s="214"/>
      <c r="DQ91" s="91" t="s">
        <v>9</v>
      </c>
      <c r="DR91" s="93"/>
      <c r="DS91" s="94">
        <f t="shared" si="334"/>
        <v>0</v>
      </c>
      <c r="DU91" s="214"/>
      <c r="DV91" s="214"/>
      <c r="DW91" s="214"/>
      <c r="DX91" s="214"/>
      <c r="DY91" s="214"/>
      <c r="DZ91" s="91" t="s">
        <v>9</v>
      </c>
      <c r="EA91" s="93"/>
      <c r="EB91" s="94">
        <f t="shared" si="335"/>
        <v>0</v>
      </c>
      <c r="ED91" s="214"/>
      <c r="EE91" s="214"/>
      <c r="EF91" s="214"/>
      <c r="EG91" s="214"/>
      <c r="EH91" s="214"/>
      <c r="EI91" s="91" t="s">
        <v>9</v>
      </c>
      <c r="EJ91" s="93"/>
      <c r="EK91" s="94">
        <f t="shared" si="336"/>
        <v>0</v>
      </c>
      <c r="EM91" s="214"/>
      <c r="EN91" s="214"/>
      <c r="EO91" s="214"/>
      <c r="EP91" s="214"/>
      <c r="EQ91" s="214"/>
      <c r="ER91" s="91" t="s">
        <v>9</v>
      </c>
      <c r="ES91" s="93"/>
      <c r="ET91" s="94">
        <f t="shared" si="337"/>
        <v>0</v>
      </c>
      <c r="EV91" s="214"/>
      <c r="EW91" s="214"/>
      <c r="EX91" s="214"/>
      <c r="EY91" s="214"/>
      <c r="EZ91" s="214"/>
      <c r="FA91" s="91" t="s">
        <v>9</v>
      </c>
      <c r="FB91" s="93"/>
      <c r="FC91" s="94">
        <f t="shared" si="338"/>
        <v>0</v>
      </c>
      <c r="FE91" s="214"/>
      <c r="FF91" s="214"/>
      <c r="FG91" s="214"/>
      <c r="FH91" s="214"/>
      <c r="FI91" s="214"/>
      <c r="FJ91" s="91" t="s">
        <v>9</v>
      </c>
      <c r="FK91" s="93"/>
      <c r="FL91" s="94">
        <f t="shared" si="339"/>
        <v>0</v>
      </c>
      <c r="FN91" s="214"/>
      <c r="FO91" s="214"/>
      <c r="FP91" s="214"/>
      <c r="FQ91" s="214"/>
      <c r="FR91" s="214"/>
      <c r="FS91" s="91" t="s">
        <v>9</v>
      </c>
      <c r="FT91" s="93"/>
      <c r="FU91" s="94">
        <f t="shared" si="340"/>
        <v>0</v>
      </c>
      <c r="FW91" s="214"/>
      <c r="FX91" s="214"/>
      <c r="FY91" s="214"/>
      <c r="FZ91" s="214"/>
      <c r="GA91" s="214"/>
      <c r="GB91" s="91" t="s">
        <v>9</v>
      </c>
      <c r="GC91" s="95"/>
      <c r="GD91" s="94">
        <f t="shared" si="341"/>
        <v>0</v>
      </c>
      <c r="GF91" s="214"/>
      <c r="GG91" s="214"/>
      <c r="GH91" s="214"/>
      <c r="GI91" s="214"/>
      <c r="GJ91" s="214"/>
      <c r="GK91" s="91" t="s">
        <v>9</v>
      </c>
      <c r="GL91" s="91"/>
      <c r="GM91" s="94">
        <f t="shared" si="342"/>
        <v>0</v>
      </c>
      <c r="GO91" s="214"/>
      <c r="GP91" s="214"/>
      <c r="GQ91" s="214"/>
      <c r="GR91" s="214"/>
      <c r="GS91" s="214"/>
      <c r="GT91" s="91" t="s">
        <v>9</v>
      </c>
      <c r="GU91" s="93"/>
      <c r="GV91" s="94">
        <f t="shared" si="343"/>
        <v>0</v>
      </c>
    </row>
    <row r="92" spans="2:204">
      <c r="B92" s="214"/>
      <c r="C92" s="214"/>
      <c r="D92" s="214"/>
      <c r="E92" s="214"/>
      <c r="F92" s="214"/>
      <c r="G92" s="91" t="s">
        <v>8</v>
      </c>
      <c r="H92" s="93"/>
      <c r="I92" s="94">
        <f t="shared" si="321"/>
        <v>0</v>
      </c>
      <c r="K92" s="214"/>
      <c r="L92" s="214"/>
      <c r="M92" s="214"/>
      <c r="N92" s="214"/>
      <c r="O92" s="214"/>
      <c r="P92" s="91" t="s">
        <v>8</v>
      </c>
      <c r="Q92" s="93"/>
      <c r="R92" s="94">
        <f t="shared" si="322"/>
        <v>0</v>
      </c>
      <c r="T92" s="214"/>
      <c r="U92" s="214"/>
      <c r="V92" s="214"/>
      <c r="W92" s="214"/>
      <c r="X92" s="214"/>
      <c r="Y92" s="91" t="s">
        <v>8</v>
      </c>
      <c r="Z92" s="93"/>
      <c r="AA92" s="94">
        <f t="shared" si="323"/>
        <v>0</v>
      </c>
      <c r="AB92" s="214"/>
      <c r="AC92" s="214"/>
      <c r="AD92" s="214"/>
      <c r="AE92" s="214"/>
      <c r="AF92" s="214"/>
      <c r="AG92" s="91" t="s">
        <v>8</v>
      </c>
      <c r="AH92" s="93"/>
      <c r="AI92" s="94">
        <f t="shared" si="324"/>
        <v>0</v>
      </c>
      <c r="AJ92" s="214"/>
      <c r="AK92" s="214"/>
      <c r="AL92" s="214"/>
      <c r="AM92" s="214"/>
      <c r="AN92" s="214"/>
      <c r="AO92" s="91" t="s">
        <v>8</v>
      </c>
      <c r="AP92" s="93"/>
      <c r="AQ92" s="94">
        <f t="shared" si="325"/>
        <v>0</v>
      </c>
      <c r="AR92" s="214"/>
      <c r="AS92" s="214"/>
      <c r="AT92" s="214"/>
      <c r="AU92" s="214"/>
      <c r="AV92" s="214"/>
      <c r="AW92" s="91" t="s">
        <v>8</v>
      </c>
      <c r="AX92" s="93"/>
      <c r="AY92" s="94">
        <f t="shared" si="326"/>
        <v>0</v>
      </c>
      <c r="BA92" s="214"/>
      <c r="BB92" s="214"/>
      <c r="BC92" s="214"/>
      <c r="BD92" s="214"/>
      <c r="BE92" s="214"/>
      <c r="BF92" s="91" t="s">
        <v>8</v>
      </c>
      <c r="BG92" s="93"/>
      <c r="BH92" s="94">
        <f t="shared" si="327"/>
        <v>0</v>
      </c>
      <c r="BJ92" s="214"/>
      <c r="BK92" s="214"/>
      <c r="BL92" s="214"/>
      <c r="BM92" s="214"/>
      <c r="BN92" s="214"/>
      <c r="BO92" s="91" t="s">
        <v>8</v>
      </c>
      <c r="BP92" s="93"/>
      <c r="BQ92" s="94">
        <f t="shared" si="328"/>
        <v>0</v>
      </c>
      <c r="BS92" s="214"/>
      <c r="BT92" s="214"/>
      <c r="BU92" s="214"/>
      <c r="BV92" s="214"/>
      <c r="BW92" s="214"/>
      <c r="BX92" s="91" t="s">
        <v>8</v>
      </c>
      <c r="BY92" s="93"/>
      <c r="BZ92" s="94">
        <f t="shared" si="329"/>
        <v>0</v>
      </c>
      <c r="CB92" s="214"/>
      <c r="CC92" s="214"/>
      <c r="CD92" s="214"/>
      <c r="CE92" s="214"/>
      <c r="CF92" s="214"/>
      <c r="CG92" s="91" t="s">
        <v>8</v>
      </c>
      <c r="CH92" s="93"/>
      <c r="CI92" s="94">
        <f t="shared" si="330"/>
        <v>0</v>
      </c>
      <c r="CK92" s="214"/>
      <c r="CL92" s="214"/>
      <c r="CM92" s="214"/>
      <c r="CN92" s="214"/>
      <c r="CO92" s="214"/>
      <c r="CP92" s="91" t="s">
        <v>8</v>
      </c>
      <c r="CQ92" s="93"/>
      <c r="CR92" s="94">
        <f t="shared" si="331"/>
        <v>0</v>
      </c>
      <c r="CT92" s="214"/>
      <c r="CU92" s="214"/>
      <c r="CV92" s="214"/>
      <c r="CW92" s="214"/>
      <c r="CX92" s="214"/>
      <c r="CY92" s="91" t="s">
        <v>8</v>
      </c>
      <c r="CZ92" s="93"/>
      <c r="DA92" s="94">
        <f t="shared" si="332"/>
        <v>0</v>
      </c>
      <c r="DC92" s="214"/>
      <c r="DD92" s="214"/>
      <c r="DE92" s="214"/>
      <c r="DF92" s="214"/>
      <c r="DG92" s="214"/>
      <c r="DH92" s="91" t="s">
        <v>8</v>
      </c>
      <c r="DI92" s="93"/>
      <c r="DJ92" s="94">
        <f t="shared" si="333"/>
        <v>0</v>
      </c>
      <c r="DL92" s="214"/>
      <c r="DM92" s="214"/>
      <c r="DN92" s="214"/>
      <c r="DO92" s="214"/>
      <c r="DP92" s="214"/>
      <c r="DQ92" s="91" t="s">
        <v>8</v>
      </c>
      <c r="DR92" s="93"/>
      <c r="DS92" s="94">
        <f t="shared" si="334"/>
        <v>0</v>
      </c>
      <c r="DU92" s="214"/>
      <c r="DV92" s="214"/>
      <c r="DW92" s="214"/>
      <c r="DX92" s="214"/>
      <c r="DY92" s="214"/>
      <c r="DZ92" s="91" t="s">
        <v>8</v>
      </c>
      <c r="EA92" s="93"/>
      <c r="EB92" s="94">
        <f t="shared" si="335"/>
        <v>0</v>
      </c>
      <c r="ED92" s="214"/>
      <c r="EE92" s="214"/>
      <c r="EF92" s="214"/>
      <c r="EG92" s="214"/>
      <c r="EH92" s="214"/>
      <c r="EI92" s="91" t="s">
        <v>8</v>
      </c>
      <c r="EJ92" s="93"/>
      <c r="EK92" s="94">
        <f>IFERROR(EJ92/#REF!,0)</f>
        <v>0</v>
      </c>
      <c r="EM92" s="214"/>
      <c r="EN92" s="214"/>
      <c r="EO92" s="214"/>
      <c r="EP92" s="214"/>
      <c r="EQ92" s="214"/>
      <c r="ER92" s="91" t="s">
        <v>8</v>
      </c>
      <c r="ES92" s="93"/>
      <c r="ET92" s="94">
        <f t="shared" si="337"/>
        <v>0</v>
      </c>
      <c r="EV92" s="214"/>
      <c r="EW92" s="214"/>
      <c r="EX92" s="214"/>
      <c r="EY92" s="214"/>
      <c r="EZ92" s="214"/>
      <c r="FA92" s="91" t="s">
        <v>8</v>
      </c>
      <c r="FB92" s="93"/>
      <c r="FC92" s="94">
        <f t="shared" si="338"/>
        <v>0</v>
      </c>
      <c r="FE92" s="214"/>
      <c r="FF92" s="214"/>
      <c r="FG92" s="214"/>
      <c r="FH92" s="214"/>
      <c r="FI92" s="214"/>
      <c r="FJ92" s="91" t="s">
        <v>8</v>
      </c>
      <c r="FK92" s="93"/>
      <c r="FL92" s="94">
        <f t="shared" si="339"/>
        <v>0</v>
      </c>
      <c r="FN92" s="214"/>
      <c r="FO92" s="214"/>
      <c r="FP92" s="214"/>
      <c r="FQ92" s="214"/>
      <c r="FR92" s="214"/>
      <c r="FS92" s="91" t="s">
        <v>8</v>
      </c>
      <c r="FT92" s="93"/>
      <c r="FU92" s="94">
        <f t="shared" si="340"/>
        <v>0</v>
      </c>
      <c r="FW92" s="214"/>
      <c r="FX92" s="214"/>
      <c r="FY92" s="214"/>
      <c r="FZ92" s="214"/>
      <c r="GA92" s="214"/>
      <c r="GB92" s="91" t="s">
        <v>8</v>
      </c>
      <c r="GC92" s="95"/>
      <c r="GD92" s="94">
        <f t="shared" si="341"/>
        <v>0</v>
      </c>
      <c r="GF92" s="214"/>
      <c r="GG92" s="214"/>
      <c r="GH92" s="214"/>
      <c r="GI92" s="214"/>
      <c r="GJ92" s="214"/>
      <c r="GK92" s="91" t="s">
        <v>8</v>
      </c>
      <c r="GL92" s="91"/>
      <c r="GM92" s="94">
        <f t="shared" si="342"/>
        <v>0</v>
      </c>
      <c r="GO92" s="214"/>
      <c r="GP92" s="214"/>
      <c r="GQ92" s="214"/>
      <c r="GR92" s="214"/>
      <c r="GS92" s="214"/>
      <c r="GT92" s="91" t="s">
        <v>8</v>
      </c>
      <c r="GU92" s="93"/>
      <c r="GV92" s="94">
        <f t="shared" si="343"/>
        <v>0</v>
      </c>
    </row>
    <row r="93" spans="2:204" ht="81" customHeight="1">
      <c r="B93" s="215"/>
      <c r="C93" s="215"/>
      <c r="D93" s="215"/>
      <c r="E93" s="215"/>
      <c r="F93" s="215"/>
      <c r="G93" s="91" t="s">
        <v>11</v>
      </c>
      <c r="H93" s="93">
        <f>D90</f>
        <v>0</v>
      </c>
      <c r="I93" s="91"/>
      <c r="K93" s="215"/>
      <c r="L93" s="215"/>
      <c r="M93" s="215"/>
      <c r="N93" s="215"/>
      <c r="O93" s="215"/>
      <c r="P93" s="91" t="s">
        <v>11</v>
      </c>
      <c r="Q93" s="93">
        <f>M90</f>
        <v>0</v>
      </c>
      <c r="R93" s="91"/>
      <c r="T93" s="215"/>
      <c r="U93" s="215"/>
      <c r="V93" s="215"/>
      <c r="W93" s="215"/>
      <c r="X93" s="215"/>
      <c r="Y93" s="91" t="s">
        <v>11</v>
      </c>
      <c r="Z93" s="93">
        <f>V90</f>
        <v>0</v>
      </c>
      <c r="AA93" s="91"/>
      <c r="AB93" s="215"/>
      <c r="AC93" s="215"/>
      <c r="AD93" s="215"/>
      <c r="AE93" s="215"/>
      <c r="AF93" s="215"/>
      <c r="AG93" s="91" t="s">
        <v>11</v>
      </c>
      <c r="AH93" s="93">
        <f>AD90</f>
        <v>0</v>
      </c>
      <c r="AI93" s="91"/>
      <c r="AJ93" s="215"/>
      <c r="AK93" s="215"/>
      <c r="AL93" s="215"/>
      <c r="AM93" s="215"/>
      <c r="AN93" s="215"/>
      <c r="AO93" s="91" t="s">
        <v>11</v>
      </c>
      <c r="AP93" s="93">
        <f>AL90</f>
        <v>0</v>
      </c>
      <c r="AQ93" s="91"/>
      <c r="AR93" s="215"/>
      <c r="AS93" s="215"/>
      <c r="AT93" s="215"/>
      <c r="AU93" s="215"/>
      <c r="AV93" s="215"/>
      <c r="AW93" s="91" t="s">
        <v>11</v>
      </c>
      <c r="AX93" s="93">
        <f>AT90</f>
        <v>0</v>
      </c>
      <c r="AY93" s="91"/>
      <c r="BA93" s="215"/>
      <c r="BB93" s="215"/>
      <c r="BC93" s="215"/>
      <c r="BD93" s="215"/>
      <c r="BE93" s="215"/>
      <c r="BF93" s="91" t="s">
        <v>11</v>
      </c>
      <c r="BG93" s="93">
        <f>BC90</f>
        <v>0</v>
      </c>
      <c r="BH93" s="91"/>
      <c r="BJ93" s="215"/>
      <c r="BK93" s="215"/>
      <c r="BL93" s="215"/>
      <c r="BM93" s="215"/>
      <c r="BN93" s="215"/>
      <c r="BO93" s="91" t="s">
        <v>11</v>
      </c>
      <c r="BP93" s="93">
        <f>BL90</f>
        <v>0</v>
      </c>
      <c r="BQ93" s="91"/>
      <c r="BS93" s="215"/>
      <c r="BT93" s="215"/>
      <c r="BU93" s="215"/>
      <c r="BV93" s="215"/>
      <c r="BW93" s="215"/>
      <c r="BX93" s="91" t="s">
        <v>11</v>
      </c>
      <c r="BY93" s="93">
        <f>BU90</f>
        <v>0</v>
      </c>
      <c r="BZ93" s="91"/>
      <c r="CB93" s="215"/>
      <c r="CC93" s="215"/>
      <c r="CD93" s="215"/>
      <c r="CE93" s="215"/>
      <c r="CF93" s="215"/>
      <c r="CG93" s="91" t="s">
        <v>11</v>
      </c>
      <c r="CH93" s="93">
        <f>CD90</f>
        <v>0</v>
      </c>
      <c r="CI93" s="91"/>
      <c r="CK93" s="215"/>
      <c r="CL93" s="215"/>
      <c r="CM93" s="215"/>
      <c r="CN93" s="215"/>
      <c r="CO93" s="215"/>
      <c r="CP93" s="91" t="s">
        <v>11</v>
      </c>
      <c r="CQ93" s="93">
        <f>CM90</f>
        <v>0</v>
      </c>
      <c r="CR93" s="91"/>
      <c r="CT93" s="215"/>
      <c r="CU93" s="215"/>
      <c r="CV93" s="215"/>
      <c r="CW93" s="215"/>
      <c r="CX93" s="215"/>
      <c r="CY93" s="91" t="s">
        <v>11</v>
      </c>
      <c r="CZ93" s="93">
        <f>CV90</f>
        <v>0</v>
      </c>
      <c r="DA93" s="91"/>
      <c r="DC93" s="215"/>
      <c r="DD93" s="215"/>
      <c r="DE93" s="215"/>
      <c r="DF93" s="215"/>
      <c r="DG93" s="215"/>
      <c r="DH93" s="91" t="s">
        <v>11</v>
      </c>
      <c r="DI93" s="93">
        <f>DE90</f>
        <v>0</v>
      </c>
      <c r="DJ93" s="91"/>
      <c r="DL93" s="215"/>
      <c r="DM93" s="215"/>
      <c r="DN93" s="215"/>
      <c r="DO93" s="215"/>
      <c r="DP93" s="215"/>
      <c r="DQ93" s="91" t="s">
        <v>11</v>
      </c>
      <c r="DR93" s="93">
        <f>DN90</f>
        <v>0</v>
      </c>
      <c r="DS93" s="91"/>
      <c r="DU93" s="215"/>
      <c r="DV93" s="215"/>
      <c r="DW93" s="215"/>
      <c r="DX93" s="215"/>
      <c r="DY93" s="215"/>
      <c r="DZ93" s="91" t="s">
        <v>11</v>
      </c>
      <c r="EA93" s="93">
        <f>DW90</f>
        <v>0</v>
      </c>
      <c r="EB93" s="91"/>
      <c r="ED93" s="215"/>
      <c r="EE93" s="215"/>
      <c r="EF93" s="215"/>
      <c r="EG93" s="215"/>
      <c r="EH93" s="215"/>
      <c r="EI93" s="91" t="s">
        <v>11</v>
      </c>
      <c r="EJ93" s="93">
        <f>EF90</f>
        <v>0</v>
      </c>
      <c r="EK93" s="91"/>
      <c r="EM93" s="215"/>
      <c r="EN93" s="215"/>
      <c r="EO93" s="215"/>
      <c r="EP93" s="215"/>
      <c r="EQ93" s="215"/>
      <c r="ER93" s="91" t="s">
        <v>11</v>
      </c>
      <c r="ES93" s="93">
        <f>EO90</f>
        <v>4800000</v>
      </c>
      <c r="ET93" s="91"/>
      <c r="EV93" s="215"/>
      <c r="EW93" s="215"/>
      <c r="EX93" s="215"/>
      <c r="EY93" s="215"/>
      <c r="EZ93" s="215"/>
      <c r="FA93" s="91" t="s">
        <v>11</v>
      </c>
      <c r="FB93" s="93">
        <f>EX90</f>
        <v>10630000</v>
      </c>
      <c r="FC93" s="91"/>
      <c r="FE93" s="215"/>
      <c r="FF93" s="215"/>
      <c r="FG93" s="215"/>
      <c r="FH93" s="215"/>
      <c r="FI93" s="215"/>
      <c r="FJ93" s="91" t="s">
        <v>11</v>
      </c>
      <c r="FK93" s="93">
        <f>FG90</f>
        <v>21300000</v>
      </c>
      <c r="FL93" s="91"/>
      <c r="FN93" s="215"/>
      <c r="FO93" s="215"/>
      <c r="FP93" s="215"/>
      <c r="FQ93" s="215"/>
      <c r="FR93" s="215"/>
      <c r="FS93" s="91" t="s">
        <v>11</v>
      </c>
      <c r="FT93" s="93">
        <f>FP90</f>
        <v>0</v>
      </c>
      <c r="FU93" s="91"/>
      <c r="FW93" s="215"/>
      <c r="FX93" s="215"/>
      <c r="FY93" s="215"/>
      <c r="FZ93" s="215"/>
      <c r="GA93" s="215"/>
      <c r="GB93" s="91" t="s">
        <v>11</v>
      </c>
      <c r="GC93" s="95">
        <f>FY90</f>
        <v>16900000</v>
      </c>
      <c r="GD93" s="91"/>
      <c r="GF93" s="215"/>
      <c r="GG93" s="215"/>
      <c r="GH93" s="215"/>
      <c r="GI93" s="215"/>
      <c r="GJ93" s="215"/>
      <c r="GK93" s="91" t="s">
        <v>11</v>
      </c>
      <c r="GL93" s="93">
        <f>GH90</f>
        <v>299413890.48000002</v>
      </c>
      <c r="GM93" s="91"/>
      <c r="GO93" s="215"/>
      <c r="GP93" s="215"/>
      <c r="GQ93" s="215"/>
      <c r="GR93" s="215"/>
      <c r="GS93" s="215"/>
      <c r="GT93" s="91" t="s">
        <v>11</v>
      </c>
      <c r="GU93" s="93">
        <f>GQ90</f>
        <v>0</v>
      </c>
      <c r="GV93" s="91"/>
    </row>
    <row r="94" spans="2:204" ht="12" customHeight="1">
      <c r="H94" s="90"/>
      <c r="Q94" s="90"/>
      <c r="Z94" s="90"/>
      <c r="AH94" s="90"/>
      <c r="AP94" s="90"/>
      <c r="AX94" s="90"/>
      <c r="BG94" s="90"/>
      <c r="BP94" s="90"/>
      <c r="BY94" s="90"/>
      <c r="CH94" s="90"/>
      <c r="CQ94" s="90"/>
      <c r="CZ94" s="90"/>
      <c r="DI94" s="90"/>
      <c r="DR94" s="90"/>
      <c r="EA94" s="90"/>
      <c r="EE94" s="96"/>
      <c r="EF94" s="97"/>
      <c r="EJ94" s="90"/>
      <c r="EN94" s="96"/>
      <c r="ES94" s="90"/>
      <c r="EW94" s="96"/>
      <c r="EX94" s="97"/>
      <c r="FB94" s="90"/>
      <c r="FG94" s="97"/>
      <c r="FK94" s="90"/>
      <c r="FP94" s="98"/>
      <c r="FT94" s="90"/>
      <c r="FX94" s="96"/>
      <c r="FY94" s="100"/>
      <c r="FZ94" s="96"/>
      <c r="GC94" s="99"/>
      <c r="GG94" s="96"/>
      <c r="GH94" s="90"/>
      <c r="GJ94" s="96"/>
      <c r="GL94" s="80"/>
      <c r="GU94" s="90"/>
    </row>
    <row r="95" spans="2:204">
      <c r="B95" s="213">
        <f>B90+1</f>
        <v>7</v>
      </c>
      <c r="C95" s="213"/>
      <c r="D95" s="213"/>
      <c r="E95" s="213"/>
      <c r="F95" s="213"/>
      <c r="G95" s="91" t="s">
        <v>148</v>
      </c>
      <c r="H95" s="93"/>
      <c r="I95" s="94">
        <f t="shared" ref="I95:I97" si="344">IFERROR(H95/H98,0)</f>
        <v>0</v>
      </c>
      <c r="K95" s="213">
        <f>K90+1</f>
        <v>7</v>
      </c>
      <c r="L95" s="213"/>
      <c r="M95" s="213"/>
      <c r="N95" s="213"/>
      <c r="O95" s="213"/>
      <c r="P95" s="91" t="s">
        <v>148</v>
      </c>
      <c r="Q95" s="93"/>
      <c r="R95" s="94">
        <f t="shared" ref="R95:R97" si="345">IFERROR(Q95/Q98,0)</f>
        <v>0</v>
      </c>
      <c r="T95" s="213">
        <f>T90+1</f>
        <v>7</v>
      </c>
      <c r="U95" s="213"/>
      <c r="V95" s="213"/>
      <c r="W95" s="213"/>
      <c r="X95" s="213"/>
      <c r="Y95" s="91" t="s">
        <v>148</v>
      </c>
      <c r="Z95" s="93"/>
      <c r="AA95" s="94">
        <f t="shared" ref="AA95:AA97" si="346">IFERROR(Z95/Z98,0)</f>
        <v>0</v>
      </c>
      <c r="AB95" s="213">
        <f>AB90+1</f>
        <v>7</v>
      </c>
      <c r="AC95" s="213"/>
      <c r="AD95" s="213"/>
      <c r="AE95" s="213"/>
      <c r="AF95" s="213"/>
      <c r="AG95" s="91" t="s">
        <v>148</v>
      </c>
      <c r="AH95" s="93"/>
      <c r="AI95" s="94">
        <f t="shared" ref="AI95:AI97" si="347">IFERROR(AH95/AH98,0)</f>
        <v>0</v>
      </c>
      <c r="AJ95" s="213">
        <f>AJ90+1</f>
        <v>7</v>
      </c>
      <c r="AK95" s="213"/>
      <c r="AL95" s="213"/>
      <c r="AM95" s="213"/>
      <c r="AN95" s="213"/>
      <c r="AO95" s="91" t="s">
        <v>148</v>
      </c>
      <c r="AP95" s="93"/>
      <c r="AQ95" s="94">
        <f t="shared" ref="AQ95:AQ97" si="348">IFERROR(AP95/AP98,0)</f>
        <v>0</v>
      </c>
      <c r="AR95" s="213">
        <f>AR90+1</f>
        <v>7</v>
      </c>
      <c r="AS95" s="213"/>
      <c r="AT95" s="213"/>
      <c r="AU95" s="213"/>
      <c r="AV95" s="213"/>
      <c r="AW95" s="91" t="s">
        <v>148</v>
      </c>
      <c r="AX95" s="93"/>
      <c r="AY95" s="94">
        <f t="shared" ref="AY95:AY97" si="349">IFERROR(AX95/AX98,0)</f>
        <v>0</v>
      </c>
      <c r="BA95" s="213">
        <f>BA90+1</f>
        <v>7</v>
      </c>
      <c r="BB95" s="213"/>
      <c r="BC95" s="213"/>
      <c r="BD95" s="213"/>
      <c r="BE95" s="213"/>
      <c r="BF95" s="91" t="s">
        <v>148</v>
      </c>
      <c r="BG95" s="93"/>
      <c r="BH95" s="94">
        <f t="shared" ref="BH95:BH97" si="350">IFERROR(BG95/BG98,0)</f>
        <v>0</v>
      </c>
      <c r="BJ95" s="213">
        <f>BJ90+1</f>
        <v>7</v>
      </c>
      <c r="BK95" s="213"/>
      <c r="BL95" s="213"/>
      <c r="BM95" s="213"/>
      <c r="BN95" s="213"/>
      <c r="BO95" s="91" t="s">
        <v>148</v>
      </c>
      <c r="BP95" s="93"/>
      <c r="BQ95" s="94">
        <f t="shared" ref="BQ95:BQ97" si="351">IFERROR(BP95/BP98,0)</f>
        <v>0</v>
      </c>
      <c r="BS95" s="213">
        <f>BS90+1</f>
        <v>7</v>
      </c>
      <c r="BT95" s="213"/>
      <c r="BU95" s="213"/>
      <c r="BV95" s="213"/>
      <c r="BW95" s="213"/>
      <c r="BX95" s="91" t="s">
        <v>148</v>
      </c>
      <c r="BY95" s="93"/>
      <c r="BZ95" s="94">
        <f t="shared" ref="BZ95:BZ97" si="352">IFERROR(BY95/BY98,0)</f>
        <v>0</v>
      </c>
      <c r="CB95" s="213">
        <f>CB90+1</f>
        <v>7</v>
      </c>
      <c r="CC95" s="213"/>
      <c r="CD95" s="213"/>
      <c r="CE95" s="213"/>
      <c r="CF95" s="213"/>
      <c r="CG95" s="91" t="s">
        <v>148</v>
      </c>
      <c r="CH95" s="93"/>
      <c r="CI95" s="94">
        <f t="shared" ref="CI95:CI97" si="353">IFERROR(CH95/CH98,0)</f>
        <v>0</v>
      </c>
      <c r="CK95" s="213">
        <f>CK90+1</f>
        <v>7</v>
      </c>
      <c r="CL95" s="213"/>
      <c r="CM95" s="213"/>
      <c r="CN95" s="213"/>
      <c r="CO95" s="213"/>
      <c r="CP95" s="91" t="s">
        <v>148</v>
      </c>
      <c r="CQ95" s="93"/>
      <c r="CR95" s="94">
        <f t="shared" ref="CR95:CR97" si="354">IFERROR(CQ95/CQ98,0)</f>
        <v>0</v>
      </c>
      <c r="CT95" s="213">
        <f>CT90+1</f>
        <v>7</v>
      </c>
      <c r="CU95" s="213"/>
      <c r="CV95" s="213"/>
      <c r="CW95" s="213"/>
      <c r="CX95" s="213"/>
      <c r="CY95" s="91" t="s">
        <v>148</v>
      </c>
      <c r="CZ95" s="93"/>
      <c r="DA95" s="94">
        <f t="shared" ref="DA95:DA97" si="355">IFERROR(CZ95/CZ98,0)</f>
        <v>0</v>
      </c>
      <c r="DC95" s="213">
        <f>DC90+1</f>
        <v>7</v>
      </c>
      <c r="DD95" s="213"/>
      <c r="DE95" s="213"/>
      <c r="DF95" s="213"/>
      <c r="DG95" s="213"/>
      <c r="DH95" s="91" t="s">
        <v>148</v>
      </c>
      <c r="DI95" s="93"/>
      <c r="DJ95" s="94">
        <f t="shared" ref="DJ95:DJ97" si="356">IFERROR(DI95/DI98,0)</f>
        <v>0</v>
      </c>
      <c r="DL95" s="213">
        <f>DL90+1</f>
        <v>7</v>
      </c>
      <c r="DM95" s="213"/>
      <c r="DN95" s="213"/>
      <c r="DO95" s="213"/>
      <c r="DP95" s="213"/>
      <c r="DQ95" s="91" t="s">
        <v>148</v>
      </c>
      <c r="DR95" s="93"/>
      <c r="DS95" s="94">
        <f t="shared" ref="DS95:DS97" si="357">IFERROR(DR95/DR98,0)</f>
        <v>0</v>
      </c>
      <c r="DU95" s="213">
        <f>DU90+1</f>
        <v>7</v>
      </c>
      <c r="DV95" s="213"/>
      <c r="DW95" s="213"/>
      <c r="DX95" s="213"/>
      <c r="DY95" s="213"/>
      <c r="DZ95" s="91" t="s">
        <v>148</v>
      </c>
      <c r="EA95" s="93"/>
      <c r="EB95" s="94">
        <f t="shared" ref="EB95:EB97" si="358">IFERROR(EA95/EA98,0)</f>
        <v>0</v>
      </c>
      <c r="ED95" s="213">
        <f>ED90+1</f>
        <v>7</v>
      </c>
      <c r="EE95" s="216"/>
      <c r="EF95" s="217"/>
      <c r="EG95" s="213"/>
      <c r="EH95" s="213"/>
      <c r="EI95" s="91" t="s">
        <v>148</v>
      </c>
      <c r="EJ95" s="93"/>
      <c r="EK95" s="94">
        <f t="shared" ref="EK95:EK96" si="359">IFERROR(EJ95/EJ98,0)</f>
        <v>0</v>
      </c>
      <c r="EM95" s="213">
        <f>EM90+1</f>
        <v>7</v>
      </c>
      <c r="EN95" s="216"/>
      <c r="EO95" s="213"/>
      <c r="EP95" s="213"/>
      <c r="EQ95" s="213"/>
      <c r="ER95" s="91" t="s">
        <v>148</v>
      </c>
      <c r="ES95" s="93"/>
      <c r="ET95" s="94">
        <f t="shared" ref="ET95:ET97" si="360">IFERROR(ES95/ES98,0)</f>
        <v>0</v>
      </c>
      <c r="EV95" s="213">
        <f>EV90+1</f>
        <v>7</v>
      </c>
      <c r="EW95" s="216" t="s">
        <v>368</v>
      </c>
      <c r="EX95" s="217">
        <v>9904000</v>
      </c>
      <c r="EY95" s="213" t="s">
        <v>366</v>
      </c>
      <c r="EZ95" s="213" t="s">
        <v>410</v>
      </c>
      <c r="FA95" s="91" t="s">
        <v>148</v>
      </c>
      <c r="FB95" s="93">
        <v>9904000</v>
      </c>
      <c r="FC95" s="94">
        <f t="shared" ref="FC95:FC97" si="361">IFERROR(FB95/FB98,0)</f>
        <v>1</v>
      </c>
      <c r="FE95" s="213">
        <f>FE90+1</f>
        <v>7</v>
      </c>
      <c r="FF95" s="216" t="s">
        <v>335</v>
      </c>
      <c r="FG95" s="221">
        <v>3500000</v>
      </c>
      <c r="FH95" s="213" t="s">
        <v>336</v>
      </c>
      <c r="FI95" s="213" t="s">
        <v>410</v>
      </c>
      <c r="FJ95" s="91" t="s">
        <v>148</v>
      </c>
      <c r="FK95" s="93">
        <v>3500000</v>
      </c>
      <c r="FL95" s="94">
        <f>IFERROR(FK95/FK98,0)</f>
        <v>1</v>
      </c>
      <c r="FN95" s="213">
        <f>FN90+1</f>
        <v>7</v>
      </c>
      <c r="FO95" s="213"/>
      <c r="FP95" s="221"/>
      <c r="FQ95" s="213"/>
      <c r="FR95" s="213"/>
      <c r="FS95" s="91" t="s">
        <v>148</v>
      </c>
      <c r="FT95" s="93"/>
      <c r="FU95" s="94">
        <f t="shared" ref="FU95:FU97" si="362">IFERROR(FT95/FT98,0)</f>
        <v>0</v>
      </c>
      <c r="FW95" s="213">
        <f>FW90+1</f>
        <v>7</v>
      </c>
      <c r="FX95" s="216" t="s">
        <v>434</v>
      </c>
      <c r="FY95" s="220">
        <v>120000000</v>
      </c>
      <c r="FZ95" s="216"/>
      <c r="GA95" s="213" t="s">
        <v>410</v>
      </c>
      <c r="GB95" s="91" t="s">
        <v>148</v>
      </c>
      <c r="GC95" s="95">
        <v>20000000</v>
      </c>
      <c r="GD95" s="94">
        <f t="shared" ref="GD95:GD97" si="363">IFERROR(GC95/GC98,0)</f>
        <v>0.16666666666666666</v>
      </c>
      <c r="GF95" s="213">
        <f>GF90+1</f>
        <v>7</v>
      </c>
      <c r="GG95" s="216" t="s">
        <v>194</v>
      </c>
      <c r="GH95" s="219">
        <v>403724853.56999999</v>
      </c>
      <c r="GI95" s="213" t="s">
        <v>195</v>
      </c>
      <c r="GJ95" s="216" t="s">
        <v>170</v>
      </c>
      <c r="GK95" s="91" t="s">
        <v>148</v>
      </c>
      <c r="GL95" s="93">
        <f>GL98</f>
        <v>403724853.56999999</v>
      </c>
      <c r="GM95" s="94">
        <f t="shared" ref="GM95:GM97" si="364">IFERROR(GL95/GL98,0)</f>
        <v>1</v>
      </c>
      <c r="GO95" s="213">
        <f>GO90+1</f>
        <v>7</v>
      </c>
      <c r="GP95" s="213"/>
      <c r="GQ95" s="213"/>
      <c r="GR95" s="213"/>
      <c r="GS95" s="213"/>
      <c r="GT95" s="91" t="s">
        <v>148</v>
      </c>
      <c r="GU95" s="93"/>
      <c r="GV95" s="94">
        <f t="shared" ref="GV95:GV97" si="365">IFERROR(GU95/GU98,0)</f>
        <v>0</v>
      </c>
    </row>
    <row r="96" spans="2:204">
      <c r="B96" s="214"/>
      <c r="C96" s="214"/>
      <c r="D96" s="214"/>
      <c r="E96" s="214"/>
      <c r="F96" s="214"/>
      <c r="G96" s="91" t="s">
        <v>9</v>
      </c>
      <c r="H96" s="93"/>
      <c r="I96" s="94">
        <f t="shared" si="344"/>
        <v>0</v>
      </c>
      <c r="K96" s="214"/>
      <c r="L96" s="214"/>
      <c r="M96" s="214"/>
      <c r="N96" s="214"/>
      <c r="O96" s="214"/>
      <c r="P96" s="91" t="s">
        <v>9</v>
      </c>
      <c r="Q96" s="93"/>
      <c r="R96" s="94">
        <f t="shared" si="345"/>
        <v>0</v>
      </c>
      <c r="T96" s="214"/>
      <c r="U96" s="214"/>
      <c r="V96" s="214"/>
      <c r="W96" s="214"/>
      <c r="X96" s="214"/>
      <c r="Y96" s="91" t="s">
        <v>9</v>
      </c>
      <c r="Z96" s="93"/>
      <c r="AA96" s="94">
        <f t="shared" si="346"/>
        <v>0</v>
      </c>
      <c r="AB96" s="214"/>
      <c r="AC96" s="214"/>
      <c r="AD96" s="214"/>
      <c r="AE96" s="214"/>
      <c r="AF96" s="214"/>
      <c r="AG96" s="91" t="s">
        <v>9</v>
      </c>
      <c r="AH96" s="93"/>
      <c r="AI96" s="94">
        <f t="shared" si="347"/>
        <v>0</v>
      </c>
      <c r="AJ96" s="214"/>
      <c r="AK96" s="214"/>
      <c r="AL96" s="214"/>
      <c r="AM96" s="214"/>
      <c r="AN96" s="214"/>
      <c r="AO96" s="91" t="s">
        <v>9</v>
      </c>
      <c r="AP96" s="93"/>
      <c r="AQ96" s="94">
        <f t="shared" si="348"/>
        <v>0</v>
      </c>
      <c r="AR96" s="214"/>
      <c r="AS96" s="214"/>
      <c r="AT96" s="214"/>
      <c r="AU96" s="214"/>
      <c r="AV96" s="214"/>
      <c r="AW96" s="91" t="s">
        <v>9</v>
      </c>
      <c r="AX96" s="93"/>
      <c r="AY96" s="94">
        <f t="shared" si="349"/>
        <v>0</v>
      </c>
      <c r="BA96" s="214"/>
      <c r="BB96" s="214"/>
      <c r="BC96" s="214"/>
      <c r="BD96" s="214"/>
      <c r="BE96" s="214"/>
      <c r="BF96" s="91" t="s">
        <v>9</v>
      </c>
      <c r="BG96" s="93"/>
      <c r="BH96" s="94">
        <f t="shared" si="350"/>
        <v>0</v>
      </c>
      <c r="BJ96" s="214"/>
      <c r="BK96" s="214"/>
      <c r="BL96" s="214"/>
      <c r="BM96" s="214"/>
      <c r="BN96" s="214"/>
      <c r="BO96" s="91" t="s">
        <v>9</v>
      </c>
      <c r="BP96" s="93"/>
      <c r="BQ96" s="94">
        <f t="shared" si="351"/>
        <v>0</v>
      </c>
      <c r="BS96" s="214"/>
      <c r="BT96" s="214"/>
      <c r="BU96" s="214"/>
      <c r="BV96" s="214"/>
      <c r="BW96" s="214"/>
      <c r="BX96" s="91" t="s">
        <v>9</v>
      </c>
      <c r="BY96" s="93"/>
      <c r="BZ96" s="94">
        <f t="shared" si="352"/>
        <v>0</v>
      </c>
      <c r="CB96" s="214"/>
      <c r="CC96" s="214"/>
      <c r="CD96" s="214"/>
      <c r="CE96" s="214"/>
      <c r="CF96" s="214"/>
      <c r="CG96" s="91" t="s">
        <v>9</v>
      </c>
      <c r="CH96" s="93"/>
      <c r="CI96" s="94">
        <f t="shared" si="353"/>
        <v>0</v>
      </c>
      <c r="CK96" s="214"/>
      <c r="CL96" s="214"/>
      <c r="CM96" s="214"/>
      <c r="CN96" s="214"/>
      <c r="CO96" s="214"/>
      <c r="CP96" s="91" t="s">
        <v>9</v>
      </c>
      <c r="CQ96" s="93"/>
      <c r="CR96" s="94">
        <f t="shared" si="354"/>
        <v>0</v>
      </c>
      <c r="CT96" s="214"/>
      <c r="CU96" s="214"/>
      <c r="CV96" s="214"/>
      <c r="CW96" s="214"/>
      <c r="CX96" s="214"/>
      <c r="CY96" s="91" t="s">
        <v>9</v>
      </c>
      <c r="CZ96" s="93"/>
      <c r="DA96" s="94">
        <f t="shared" si="355"/>
        <v>0</v>
      </c>
      <c r="DC96" s="214"/>
      <c r="DD96" s="214"/>
      <c r="DE96" s="214"/>
      <c r="DF96" s="214"/>
      <c r="DG96" s="214"/>
      <c r="DH96" s="91" t="s">
        <v>9</v>
      </c>
      <c r="DI96" s="93"/>
      <c r="DJ96" s="94">
        <f t="shared" si="356"/>
        <v>0</v>
      </c>
      <c r="DL96" s="214"/>
      <c r="DM96" s="214"/>
      <c r="DN96" s="214"/>
      <c r="DO96" s="214"/>
      <c r="DP96" s="214"/>
      <c r="DQ96" s="91" t="s">
        <v>9</v>
      </c>
      <c r="DR96" s="93"/>
      <c r="DS96" s="94">
        <f t="shared" si="357"/>
        <v>0</v>
      </c>
      <c r="DU96" s="214"/>
      <c r="DV96" s="214"/>
      <c r="DW96" s="214"/>
      <c r="DX96" s="214"/>
      <c r="DY96" s="214"/>
      <c r="DZ96" s="91" t="s">
        <v>9</v>
      </c>
      <c r="EA96" s="93"/>
      <c r="EB96" s="94">
        <f t="shared" si="358"/>
        <v>0</v>
      </c>
      <c r="ED96" s="214"/>
      <c r="EE96" s="214"/>
      <c r="EF96" s="214"/>
      <c r="EG96" s="214"/>
      <c r="EH96" s="214"/>
      <c r="EI96" s="91" t="s">
        <v>9</v>
      </c>
      <c r="EJ96" s="93"/>
      <c r="EK96" s="94">
        <f t="shared" si="359"/>
        <v>0</v>
      </c>
      <c r="EM96" s="214"/>
      <c r="EN96" s="214"/>
      <c r="EO96" s="214"/>
      <c r="EP96" s="214"/>
      <c r="EQ96" s="214"/>
      <c r="ER96" s="91" t="s">
        <v>9</v>
      </c>
      <c r="ES96" s="93"/>
      <c r="ET96" s="94">
        <f t="shared" si="360"/>
        <v>0</v>
      </c>
      <c r="EV96" s="214"/>
      <c r="EW96" s="214"/>
      <c r="EX96" s="214"/>
      <c r="EY96" s="214"/>
      <c r="EZ96" s="214"/>
      <c r="FA96" s="91" t="s">
        <v>9</v>
      </c>
      <c r="FB96" s="93"/>
      <c r="FC96" s="94">
        <f t="shared" si="361"/>
        <v>0</v>
      </c>
      <c r="FE96" s="214"/>
      <c r="FF96" s="214"/>
      <c r="FG96" s="214"/>
      <c r="FH96" s="214"/>
      <c r="FI96" s="214"/>
      <c r="FJ96" s="91" t="s">
        <v>9</v>
      </c>
      <c r="FK96" s="93"/>
      <c r="FL96" s="94">
        <f t="shared" ref="FL96:FL97" si="366">IFERROR(FK96/#REF!,0)</f>
        <v>0</v>
      </c>
      <c r="FN96" s="214"/>
      <c r="FO96" s="214"/>
      <c r="FP96" s="214"/>
      <c r="FQ96" s="214"/>
      <c r="FR96" s="214"/>
      <c r="FS96" s="91" t="s">
        <v>9</v>
      </c>
      <c r="FT96" s="93"/>
      <c r="FU96" s="94">
        <f t="shared" si="362"/>
        <v>0</v>
      </c>
      <c r="FW96" s="214"/>
      <c r="FX96" s="214"/>
      <c r="FY96" s="214"/>
      <c r="FZ96" s="214"/>
      <c r="GA96" s="214"/>
      <c r="GB96" s="91" t="s">
        <v>9</v>
      </c>
      <c r="GC96" s="95"/>
      <c r="GD96" s="94">
        <f t="shared" si="363"/>
        <v>0</v>
      </c>
      <c r="GF96" s="214"/>
      <c r="GG96" s="214"/>
      <c r="GH96" s="214"/>
      <c r="GI96" s="214"/>
      <c r="GJ96" s="214"/>
      <c r="GK96" s="91" t="s">
        <v>9</v>
      </c>
      <c r="GL96" s="91"/>
      <c r="GM96" s="94">
        <f t="shared" si="364"/>
        <v>0</v>
      </c>
      <c r="GO96" s="214"/>
      <c r="GP96" s="214"/>
      <c r="GQ96" s="214"/>
      <c r="GR96" s="214"/>
      <c r="GS96" s="214"/>
      <c r="GT96" s="91" t="s">
        <v>9</v>
      </c>
      <c r="GU96" s="93"/>
      <c r="GV96" s="94">
        <f t="shared" si="365"/>
        <v>0</v>
      </c>
    </row>
    <row r="97" spans="2:204">
      <c r="B97" s="214"/>
      <c r="C97" s="214"/>
      <c r="D97" s="214"/>
      <c r="E97" s="214"/>
      <c r="F97" s="214"/>
      <c r="G97" s="91" t="s">
        <v>8</v>
      </c>
      <c r="H97" s="93"/>
      <c r="I97" s="94">
        <f t="shared" si="344"/>
        <v>0</v>
      </c>
      <c r="K97" s="214"/>
      <c r="L97" s="214"/>
      <c r="M97" s="214"/>
      <c r="N97" s="214"/>
      <c r="O97" s="214"/>
      <c r="P97" s="91" t="s">
        <v>8</v>
      </c>
      <c r="Q97" s="93"/>
      <c r="R97" s="94">
        <f t="shared" si="345"/>
        <v>0</v>
      </c>
      <c r="T97" s="214"/>
      <c r="U97" s="214"/>
      <c r="V97" s="214"/>
      <c r="W97" s="214"/>
      <c r="X97" s="214"/>
      <c r="Y97" s="91" t="s">
        <v>8</v>
      </c>
      <c r="Z97" s="93"/>
      <c r="AA97" s="94">
        <f t="shared" si="346"/>
        <v>0</v>
      </c>
      <c r="AB97" s="214"/>
      <c r="AC97" s="214"/>
      <c r="AD97" s="214"/>
      <c r="AE97" s="214"/>
      <c r="AF97" s="214"/>
      <c r="AG97" s="91" t="s">
        <v>8</v>
      </c>
      <c r="AH97" s="93"/>
      <c r="AI97" s="94">
        <f t="shared" si="347"/>
        <v>0</v>
      </c>
      <c r="AJ97" s="214"/>
      <c r="AK97" s="214"/>
      <c r="AL97" s="214"/>
      <c r="AM97" s="214"/>
      <c r="AN97" s="214"/>
      <c r="AO97" s="91" t="s">
        <v>8</v>
      </c>
      <c r="AP97" s="93"/>
      <c r="AQ97" s="94">
        <f t="shared" si="348"/>
        <v>0</v>
      </c>
      <c r="AR97" s="214"/>
      <c r="AS97" s="214"/>
      <c r="AT97" s="214"/>
      <c r="AU97" s="214"/>
      <c r="AV97" s="214"/>
      <c r="AW97" s="91" t="s">
        <v>8</v>
      </c>
      <c r="AX97" s="93"/>
      <c r="AY97" s="94">
        <f t="shared" si="349"/>
        <v>0</v>
      </c>
      <c r="BA97" s="214"/>
      <c r="BB97" s="214"/>
      <c r="BC97" s="214"/>
      <c r="BD97" s="214"/>
      <c r="BE97" s="214"/>
      <c r="BF97" s="91" t="s">
        <v>8</v>
      </c>
      <c r="BG97" s="93"/>
      <c r="BH97" s="94">
        <f t="shared" si="350"/>
        <v>0</v>
      </c>
      <c r="BJ97" s="214"/>
      <c r="BK97" s="214"/>
      <c r="BL97" s="214"/>
      <c r="BM97" s="214"/>
      <c r="BN97" s="214"/>
      <c r="BO97" s="91" t="s">
        <v>8</v>
      </c>
      <c r="BP97" s="93"/>
      <c r="BQ97" s="94">
        <f t="shared" si="351"/>
        <v>0</v>
      </c>
      <c r="BS97" s="214"/>
      <c r="BT97" s="214"/>
      <c r="BU97" s="214"/>
      <c r="BV97" s="214"/>
      <c r="BW97" s="214"/>
      <c r="BX97" s="91" t="s">
        <v>8</v>
      </c>
      <c r="BY97" s="93"/>
      <c r="BZ97" s="94">
        <f t="shared" si="352"/>
        <v>0</v>
      </c>
      <c r="CB97" s="214"/>
      <c r="CC97" s="214"/>
      <c r="CD97" s="214"/>
      <c r="CE97" s="214"/>
      <c r="CF97" s="214"/>
      <c r="CG97" s="91" t="s">
        <v>8</v>
      </c>
      <c r="CH97" s="93"/>
      <c r="CI97" s="94">
        <f t="shared" si="353"/>
        <v>0</v>
      </c>
      <c r="CK97" s="214"/>
      <c r="CL97" s="214"/>
      <c r="CM97" s="214"/>
      <c r="CN97" s="214"/>
      <c r="CO97" s="214"/>
      <c r="CP97" s="91" t="s">
        <v>8</v>
      </c>
      <c r="CQ97" s="93"/>
      <c r="CR97" s="94">
        <f t="shared" si="354"/>
        <v>0</v>
      </c>
      <c r="CT97" s="214"/>
      <c r="CU97" s="214"/>
      <c r="CV97" s="214"/>
      <c r="CW97" s="214"/>
      <c r="CX97" s="214"/>
      <c r="CY97" s="91" t="s">
        <v>8</v>
      </c>
      <c r="CZ97" s="93"/>
      <c r="DA97" s="94">
        <f t="shared" si="355"/>
        <v>0</v>
      </c>
      <c r="DC97" s="214"/>
      <c r="DD97" s="214"/>
      <c r="DE97" s="214"/>
      <c r="DF97" s="214"/>
      <c r="DG97" s="214"/>
      <c r="DH97" s="91" t="s">
        <v>8</v>
      </c>
      <c r="DI97" s="93"/>
      <c r="DJ97" s="94">
        <f t="shared" si="356"/>
        <v>0</v>
      </c>
      <c r="DL97" s="214"/>
      <c r="DM97" s="214"/>
      <c r="DN97" s="214"/>
      <c r="DO97" s="214"/>
      <c r="DP97" s="214"/>
      <c r="DQ97" s="91" t="s">
        <v>8</v>
      </c>
      <c r="DR97" s="93"/>
      <c r="DS97" s="94">
        <f t="shared" si="357"/>
        <v>0</v>
      </c>
      <c r="DU97" s="214"/>
      <c r="DV97" s="214"/>
      <c r="DW97" s="214"/>
      <c r="DX97" s="214"/>
      <c r="DY97" s="214"/>
      <c r="DZ97" s="91" t="s">
        <v>8</v>
      </c>
      <c r="EA97" s="93"/>
      <c r="EB97" s="94">
        <f t="shared" si="358"/>
        <v>0</v>
      </c>
      <c r="ED97" s="214"/>
      <c r="EE97" s="214"/>
      <c r="EF97" s="214"/>
      <c r="EG97" s="214"/>
      <c r="EH97" s="214"/>
      <c r="EI97" s="91" t="s">
        <v>8</v>
      </c>
      <c r="EJ97" s="93"/>
      <c r="EK97" s="94">
        <f>IFERROR(EJ97/#REF!,0)</f>
        <v>0</v>
      </c>
      <c r="EM97" s="214"/>
      <c r="EN97" s="214"/>
      <c r="EO97" s="214"/>
      <c r="EP97" s="214"/>
      <c r="EQ97" s="214"/>
      <c r="ER97" s="91" t="s">
        <v>8</v>
      </c>
      <c r="ES97" s="93"/>
      <c r="ET97" s="94">
        <f t="shared" si="360"/>
        <v>0</v>
      </c>
      <c r="EV97" s="214"/>
      <c r="EW97" s="214"/>
      <c r="EX97" s="214"/>
      <c r="EY97" s="214"/>
      <c r="EZ97" s="214"/>
      <c r="FA97" s="91" t="s">
        <v>8</v>
      </c>
      <c r="FB97" s="93"/>
      <c r="FC97" s="94">
        <f t="shared" si="361"/>
        <v>0</v>
      </c>
      <c r="FE97" s="214"/>
      <c r="FF97" s="214"/>
      <c r="FG97" s="214"/>
      <c r="FH97" s="214"/>
      <c r="FI97" s="214"/>
      <c r="FJ97" s="91" t="s">
        <v>8</v>
      </c>
      <c r="FK97" s="93"/>
      <c r="FL97" s="94">
        <f t="shared" si="366"/>
        <v>0</v>
      </c>
      <c r="FN97" s="214"/>
      <c r="FO97" s="214"/>
      <c r="FP97" s="214"/>
      <c r="FQ97" s="214"/>
      <c r="FR97" s="214"/>
      <c r="FS97" s="91" t="s">
        <v>8</v>
      </c>
      <c r="FT97" s="93"/>
      <c r="FU97" s="94">
        <f t="shared" si="362"/>
        <v>0</v>
      </c>
      <c r="FW97" s="214"/>
      <c r="FX97" s="214"/>
      <c r="FY97" s="214"/>
      <c r="FZ97" s="214"/>
      <c r="GA97" s="214"/>
      <c r="GB97" s="91" t="s">
        <v>8</v>
      </c>
      <c r="GC97" s="95"/>
      <c r="GD97" s="94">
        <f t="shared" si="363"/>
        <v>0</v>
      </c>
      <c r="GF97" s="214"/>
      <c r="GG97" s="214"/>
      <c r="GH97" s="214"/>
      <c r="GI97" s="214"/>
      <c r="GJ97" s="214"/>
      <c r="GK97" s="91" t="s">
        <v>8</v>
      </c>
      <c r="GL97" s="91"/>
      <c r="GM97" s="94">
        <f t="shared" si="364"/>
        <v>0</v>
      </c>
      <c r="GO97" s="214"/>
      <c r="GP97" s="214"/>
      <c r="GQ97" s="214"/>
      <c r="GR97" s="214"/>
      <c r="GS97" s="214"/>
      <c r="GT97" s="91" t="s">
        <v>8</v>
      </c>
      <c r="GU97" s="93"/>
      <c r="GV97" s="94">
        <f t="shared" si="365"/>
        <v>0</v>
      </c>
    </row>
    <row r="98" spans="2:204" ht="79.5" customHeight="1">
      <c r="B98" s="215"/>
      <c r="C98" s="215"/>
      <c r="D98" s="215"/>
      <c r="E98" s="215"/>
      <c r="F98" s="215"/>
      <c r="G98" s="91" t="s">
        <v>11</v>
      </c>
      <c r="H98" s="93">
        <f>D95</f>
        <v>0</v>
      </c>
      <c r="I98" s="91"/>
      <c r="K98" s="215"/>
      <c r="L98" s="215"/>
      <c r="M98" s="215"/>
      <c r="N98" s="215"/>
      <c r="O98" s="215"/>
      <c r="P98" s="91" t="s">
        <v>11</v>
      </c>
      <c r="Q98" s="93">
        <f>M95</f>
        <v>0</v>
      </c>
      <c r="R98" s="91"/>
      <c r="T98" s="215"/>
      <c r="U98" s="215"/>
      <c r="V98" s="215"/>
      <c r="W98" s="215"/>
      <c r="X98" s="215"/>
      <c r="Y98" s="91" t="s">
        <v>11</v>
      </c>
      <c r="Z98" s="93">
        <f>V95</f>
        <v>0</v>
      </c>
      <c r="AA98" s="91"/>
      <c r="AB98" s="215"/>
      <c r="AC98" s="215"/>
      <c r="AD98" s="215"/>
      <c r="AE98" s="215"/>
      <c r="AF98" s="215"/>
      <c r="AG98" s="91" t="s">
        <v>11</v>
      </c>
      <c r="AH98" s="93">
        <f>AD95</f>
        <v>0</v>
      </c>
      <c r="AI98" s="91"/>
      <c r="AJ98" s="215"/>
      <c r="AK98" s="215"/>
      <c r="AL98" s="215"/>
      <c r="AM98" s="215"/>
      <c r="AN98" s="215"/>
      <c r="AO98" s="91" t="s">
        <v>11</v>
      </c>
      <c r="AP98" s="93">
        <f>AL95</f>
        <v>0</v>
      </c>
      <c r="AQ98" s="91"/>
      <c r="AR98" s="215"/>
      <c r="AS98" s="215"/>
      <c r="AT98" s="215"/>
      <c r="AU98" s="215"/>
      <c r="AV98" s="215"/>
      <c r="AW98" s="91" t="s">
        <v>11</v>
      </c>
      <c r="AX98" s="93">
        <f>AT95</f>
        <v>0</v>
      </c>
      <c r="AY98" s="91"/>
      <c r="BA98" s="215"/>
      <c r="BB98" s="215"/>
      <c r="BC98" s="215"/>
      <c r="BD98" s="215"/>
      <c r="BE98" s="215"/>
      <c r="BF98" s="91" t="s">
        <v>11</v>
      </c>
      <c r="BG98" s="93">
        <f>BC95</f>
        <v>0</v>
      </c>
      <c r="BH98" s="91"/>
      <c r="BJ98" s="215"/>
      <c r="BK98" s="215"/>
      <c r="BL98" s="215"/>
      <c r="BM98" s="215"/>
      <c r="BN98" s="215"/>
      <c r="BO98" s="91" t="s">
        <v>11</v>
      </c>
      <c r="BP98" s="93">
        <f>BL95</f>
        <v>0</v>
      </c>
      <c r="BQ98" s="91"/>
      <c r="BS98" s="215"/>
      <c r="BT98" s="215"/>
      <c r="BU98" s="215"/>
      <c r="BV98" s="215"/>
      <c r="BW98" s="215"/>
      <c r="BX98" s="91" t="s">
        <v>11</v>
      </c>
      <c r="BY98" s="93">
        <f>BU95</f>
        <v>0</v>
      </c>
      <c r="BZ98" s="91"/>
      <c r="CB98" s="215"/>
      <c r="CC98" s="215"/>
      <c r="CD98" s="215"/>
      <c r="CE98" s="215"/>
      <c r="CF98" s="215"/>
      <c r="CG98" s="91" t="s">
        <v>11</v>
      </c>
      <c r="CH98" s="93">
        <f>CD95</f>
        <v>0</v>
      </c>
      <c r="CI98" s="91"/>
      <c r="CK98" s="215"/>
      <c r="CL98" s="215"/>
      <c r="CM98" s="215"/>
      <c r="CN98" s="215"/>
      <c r="CO98" s="215"/>
      <c r="CP98" s="91" t="s">
        <v>11</v>
      </c>
      <c r="CQ98" s="93">
        <f>CM95</f>
        <v>0</v>
      </c>
      <c r="CR98" s="91"/>
      <c r="CT98" s="215"/>
      <c r="CU98" s="215"/>
      <c r="CV98" s="215"/>
      <c r="CW98" s="215"/>
      <c r="CX98" s="215"/>
      <c r="CY98" s="91" t="s">
        <v>11</v>
      </c>
      <c r="CZ98" s="93">
        <f>CV95</f>
        <v>0</v>
      </c>
      <c r="DA98" s="91"/>
      <c r="DC98" s="215"/>
      <c r="DD98" s="215"/>
      <c r="DE98" s="215"/>
      <c r="DF98" s="215"/>
      <c r="DG98" s="215"/>
      <c r="DH98" s="91" t="s">
        <v>11</v>
      </c>
      <c r="DI98" s="93">
        <f>DE95</f>
        <v>0</v>
      </c>
      <c r="DJ98" s="91"/>
      <c r="DL98" s="215"/>
      <c r="DM98" s="215"/>
      <c r="DN98" s="215"/>
      <c r="DO98" s="215"/>
      <c r="DP98" s="215"/>
      <c r="DQ98" s="91" t="s">
        <v>11</v>
      </c>
      <c r="DR98" s="93">
        <f>DN95</f>
        <v>0</v>
      </c>
      <c r="DS98" s="91"/>
      <c r="DU98" s="215"/>
      <c r="DV98" s="215"/>
      <c r="DW98" s="215"/>
      <c r="DX98" s="215"/>
      <c r="DY98" s="215"/>
      <c r="DZ98" s="91" t="s">
        <v>11</v>
      </c>
      <c r="EA98" s="93">
        <f>DW95</f>
        <v>0</v>
      </c>
      <c r="EB98" s="91"/>
      <c r="ED98" s="215"/>
      <c r="EE98" s="215"/>
      <c r="EF98" s="215"/>
      <c r="EG98" s="215"/>
      <c r="EH98" s="215"/>
      <c r="EI98" s="91" t="s">
        <v>11</v>
      </c>
      <c r="EJ98" s="93">
        <f>EF95</f>
        <v>0</v>
      </c>
      <c r="EK98" s="91"/>
      <c r="EM98" s="215"/>
      <c r="EN98" s="215"/>
      <c r="EO98" s="215"/>
      <c r="EP98" s="215"/>
      <c r="EQ98" s="215"/>
      <c r="ER98" s="91" t="s">
        <v>11</v>
      </c>
      <c r="ES98" s="93">
        <f>EO95</f>
        <v>0</v>
      </c>
      <c r="ET98" s="91"/>
      <c r="EV98" s="215"/>
      <c r="EW98" s="215"/>
      <c r="EX98" s="215"/>
      <c r="EY98" s="215"/>
      <c r="EZ98" s="215"/>
      <c r="FA98" s="91" t="s">
        <v>11</v>
      </c>
      <c r="FB98" s="93">
        <f>EX95</f>
        <v>9904000</v>
      </c>
      <c r="FC98" s="91"/>
      <c r="FE98" s="215"/>
      <c r="FF98" s="215"/>
      <c r="FG98" s="215"/>
      <c r="FH98" s="215"/>
      <c r="FI98" s="215"/>
      <c r="FJ98" s="91" t="s">
        <v>11</v>
      </c>
      <c r="FK98" s="93">
        <f>FG95</f>
        <v>3500000</v>
      </c>
      <c r="FL98" s="91"/>
      <c r="FN98" s="215"/>
      <c r="FO98" s="215"/>
      <c r="FP98" s="215"/>
      <c r="FQ98" s="215"/>
      <c r="FR98" s="215"/>
      <c r="FS98" s="91" t="s">
        <v>11</v>
      </c>
      <c r="FT98" s="93">
        <f>FP95</f>
        <v>0</v>
      </c>
      <c r="FU98" s="91"/>
      <c r="FW98" s="215"/>
      <c r="FX98" s="215"/>
      <c r="FY98" s="215"/>
      <c r="FZ98" s="215"/>
      <c r="GA98" s="215"/>
      <c r="GB98" s="91" t="s">
        <v>11</v>
      </c>
      <c r="GC98" s="95">
        <f>FY95</f>
        <v>120000000</v>
      </c>
      <c r="GD98" s="91"/>
      <c r="GF98" s="215"/>
      <c r="GG98" s="215"/>
      <c r="GH98" s="215"/>
      <c r="GI98" s="215"/>
      <c r="GJ98" s="215"/>
      <c r="GK98" s="91" t="s">
        <v>11</v>
      </c>
      <c r="GL98" s="93">
        <f>GH95</f>
        <v>403724853.56999999</v>
      </c>
      <c r="GM98" s="91"/>
      <c r="GO98" s="215"/>
      <c r="GP98" s="215"/>
      <c r="GQ98" s="215"/>
      <c r="GR98" s="215"/>
      <c r="GS98" s="215"/>
      <c r="GT98" s="91" t="s">
        <v>11</v>
      </c>
      <c r="GU98" s="93">
        <f>GQ95</f>
        <v>0</v>
      </c>
      <c r="GV98" s="91"/>
    </row>
    <row r="99" spans="2:204" ht="20.25" customHeight="1">
      <c r="H99" s="90"/>
      <c r="Q99" s="90"/>
      <c r="Z99" s="90"/>
      <c r="AH99" s="90"/>
      <c r="AP99" s="90"/>
      <c r="AX99" s="90"/>
      <c r="BG99" s="90"/>
      <c r="BP99" s="90"/>
      <c r="BY99" s="90"/>
      <c r="CH99" s="90"/>
      <c r="CQ99" s="90"/>
      <c r="CZ99" s="90"/>
      <c r="DI99" s="90"/>
      <c r="DR99" s="90"/>
      <c r="EA99" s="90"/>
      <c r="EF99" s="97"/>
      <c r="EJ99" s="90"/>
      <c r="EN99" s="96"/>
      <c r="ES99" s="90"/>
      <c r="EW99" s="96"/>
      <c r="EX99" s="97"/>
      <c r="FB99" s="90"/>
      <c r="FG99" s="97"/>
      <c r="FK99" s="90"/>
      <c r="FT99" s="90"/>
      <c r="FX99" s="96"/>
      <c r="FY99" s="100"/>
      <c r="FZ99" s="96"/>
      <c r="GC99" s="99"/>
      <c r="GG99" s="96"/>
      <c r="GH99" s="90"/>
      <c r="GJ99" s="96"/>
      <c r="GL99" s="80"/>
      <c r="GU99" s="90"/>
    </row>
    <row r="100" spans="2:204" ht="17.100000000000001" customHeight="1">
      <c r="B100" s="213">
        <f>B95+1</f>
        <v>8</v>
      </c>
      <c r="C100" s="213"/>
      <c r="D100" s="213"/>
      <c r="E100" s="213"/>
      <c r="F100" s="213"/>
      <c r="G100" s="91" t="s">
        <v>148</v>
      </c>
      <c r="H100" s="93"/>
      <c r="I100" s="94">
        <f t="shared" ref="I100" si="367">IFERROR(H100/H103,0)</f>
        <v>0</v>
      </c>
      <c r="K100" s="213">
        <f>K95+1</f>
        <v>8</v>
      </c>
      <c r="L100" s="213"/>
      <c r="M100" s="213"/>
      <c r="N100" s="213"/>
      <c r="O100" s="213"/>
      <c r="P100" s="91" t="s">
        <v>148</v>
      </c>
      <c r="Q100" s="93"/>
      <c r="R100" s="94">
        <f t="shared" ref="R100" si="368">IFERROR(Q100/Q103,0)</f>
        <v>0</v>
      </c>
      <c r="T100" s="213">
        <f>T95+1</f>
        <v>8</v>
      </c>
      <c r="U100" s="213"/>
      <c r="V100" s="213"/>
      <c r="W100" s="213"/>
      <c r="X100" s="213"/>
      <c r="Y100" s="91" t="s">
        <v>148</v>
      </c>
      <c r="Z100" s="93"/>
      <c r="AA100" s="94">
        <f t="shared" ref="AA100" si="369">IFERROR(Z100/Z103,0)</f>
        <v>0</v>
      </c>
      <c r="AB100" s="213">
        <f>AB95+1</f>
        <v>8</v>
      </c>
      <c r="AC100" s="213"/>
      <c r="AD100" s="213"/>
      <c r="AE100" s="213"/>
      <c r="AF100" s="213"/>
      <c r="AG100" s="91" t="s">
        <v>148</v>
      </c>
      <c r="AH100" s="93"/>
      <c r="AI100" s="94">
        <f t="shared" ref="AI100" si="370">IFERROR(AH100/AH103,0)</f>
        <v>0</v>
      </c>
      <c r="AJ100" s="213">
        <f>AJ95+1</f>
        <v>8</v>
      </c>
      <c r="AK100" s="213"/>
      <c r="AL100" s="213"/>
      <c r="AM100" s="213"/>
      <c r="AN100" s="213"/>
      <c r="AO100" s="91" t="s">
        <v>148</v>
      </c>
      <c r="AP100" s="93"/>
      <c r="AQ100" s="94">
        <f t="shared" ref="AQ100" si="371">IFERROR(AP100/AP103,0)</f>
        <v>0</v>
      </c>
      <c r="AR100" s="213">
        <f>AR95+1</f>
        <v>8</v>
      </c>
      <c r="AS100" s="213"/>
      <c r="AT100" s="213"/>
      <c r="AU100" s="213"/>
      <c r="AV100" s="213"/>
      <c r="AW100" s="91" t="s">
        <v>148</v>
      </c>
      <c r="AX100" s="93"/>
      <c r="AY100" s="94">
        <f t="shared" ref="AY100" si="372">IFERROR(AX100/AX103,0)</f>
        <v>0</v>
      </c>
      <c r="BA100" s="213">
        <f>BA95+1</f>
        <v>8</v>
      </c>
      <c r="BB100" s="213"/>
      <c r="BC100" s="213"/>
      <c r="BD100" s="213"/>
      <c r="BE100" s="213"/>
      <c r="BF100" s="91" t="s">
        <v>148</v>
      </c>
      <c r="BG100" s="93"/>
      <c r="BH100" s="94">
        <f t="shared" ref="BH100" si="373">IFERROR(BG100/BG103,0)</f>
        <v>0</v>
      </c>
      <c r="BJ100" s="213">
        <f>BJ95+1</f>
        <v>8</v>
      </c>
      <c r="BK100" s="213"/>
      <c r="BL100" s="213"/>
      <c r="BM100" s="213"/>
      <c r="BN100" s="213"/>
      <c r="BO100" s="91" t="s">
        <v>148</v>
      </c>
      <c r="BP100" s="93"/>
      <c r="BQ100" s="94">
        <f t="shared" ref="BQ100" si="374">IFERROR(BP100/BP103,0)</f>
        <v>0</v>
      </c>
      <c r="BS100" s="213">
        <f>BS95+1</f>
        <v>8</v>
      </c>
      <c r="BT100" s="213"/>
      <c r="BU100" s="213"/>
      <c r="BV100" s="213"/>
      <c r="BW100" s="213"/>
      <c r="BX100" s="91" t="s">
        <v>148</v>
      </c>
      <c r="BY100" s="93"/>
      <c r="BZ100" s="94">
        <f t="shared" ref="BZ100" si="375">IFERROR(BY100/BY103,0)</f>
        <v>0</v>
      </c>
      <c r="CB100" s="213">
        <f>CB95+1</f>
        <v>8</v>
      </c>
      <c r="CC100" s="213"/>
      <c r="CD100" s="213"/>
      <c r="CE100" s="213"/>
      <c r="CF100" s="213"/>
      <c r="CG100" s="91" t="s">
        <v>148</v>
      </c>
      <c r="CH100" s="93"/>
      <c r="CI100" s="94">
        <f t="shared" ref="CI100" si="376">IFERROR(CH100/CH103,0)</f>
        <v>0</v>
      </c>
      <c r="CK100" s="213">
        <f>CK95+1</f>
        <v>8</v>
      </c>
      <c r="CL100" s="213"/>
      <c r="CM100" s="213"/>
      <c r="CN100" s="213"/>
      <c r="CO100" s="213"/>
      <c r="CP100" s="91" t="s">
        <v>148</v>
      </c>
      <c r="CQ100" s="93"/>
      <c r="CR100" s="94">
        <f t="shared" ref="CR100" si="377">IFERROR(CQ100/CQ103,0)</f>
        <v>0</v>
      </c>
      <c r="CT100" s="213">
        <f>CT95+1</f>
        <v>8</v>
      </c>
      <c r="CU100" s="213"/>
      <c r="CV100" s="213"/>
      <c r="CW100" s="213"/>
      <c r="CX100" s="213"/>
      <c r="CY100" s="91" t="s">
        <v>148</v>
      </c>
      <c r="CZ100" s="93"/>
      <c r="DA100" s="94">
        <f t="shared" ref="DA100" si="378">IFERROR(CZ100/CZ103,0)</f>
        <v>0</v>
      </c>
      <c r="DC100" s="213">
        <f>DC95+1</f>
        <v>8</v>
      </c>
      <c r="DD100" s="213"/>
      <c r="DE100" s="213"/>
      <c r="DF100" s="213"/>
      <c r="DG100" s="213"/>
      <c r="DH100" s="91" t="s">
        <v>148</v>
      </c>
      <c r="DI100" s="93"/>
      <c r="DJ100" s="94">
        <f t="shared" ref="DJ100" si="379">IFERROR(DI100/DI103,0)</f>
        <v>0</v>
      </c>
      <c r="DL100" s="213">
        <f>DL95+1</f>
        <v>8</v>
      </c>
      <c r="DM100" s="213"/>
      <c r="DN100" s="213"/>
      <c r="DO100" s="213"/>
      <c r="DP100" s="213"/>
      <c r="DQ100" s="91" t="s">
        <v>148</v>
      </c>
      <c r="DR100" s="93"/>
      <c r="DS100" s="94">
        <f t="shared" ref="DS100" si="380">IFERROR(DR100/DR103,0)</f>
        <v>0</v>
      </c>
      <c r="DU100" s="213">
        <f>DU95+1</f>
        <v>8</v>
      </c>
      <c r="DV100" s="213"/>
      <c r="DW100" s="213"/>
      <c r="DX100" s="213"/>
      <c r="DY100" s="213"/>
      <c r="DZ100" s="91" t="s">
        <v>148</v>
      </c>
      <c r="EA100" s="93"/>
      <c r="EB100" s="94">
        <f t="shared" ref="EB100" si="381">IFERROR(EA100/EA103,0)</f>
        <v>0</v>
      </c>
      <c r="ED100" s="213">
        <v>8</v>
      </c>
      <c r="EE100" s="213"/>
      <c r="EF100" s="217"/>
      <c r="EG100" s="213"/>
      <c r="EH100" s="213"/>
      <c r="EI100" s="91" t="s">
        <v>148</v>
      </c>
      <c r="EJ100" s="93"/>
      <c r="EK100" s="94">
        <f>IFERROR(EJ100/EJ103,0)</f>
        <v>0</v>
      </c>
      <c r="EM100" s="213">
        <f>EM95+1</f>
        <v>8</v>
      </c>
      <c r="EN100" s="216"/>
      <c r="EO100" s="213"/>
      <c r="EP100" s="213"/>
      <c r="EQ100" s="213"/>
      <c r="ER100" s="91" t="s">
        <v>148</v>
      </c>
      <c r="ES100" s="93"/>
      <c r="ET100" s="94">
        <f t="shared" ref="ET100" si="382">IFERROR(ES100/ES103,0)</f>
        <v>0</v>
      </c>
      <c r="EV100" s="213">
        <f>EV95+1</f>
        <v>8</v>
      </c>
      <c r="EW100" s="216" t="s">
        <v>435</v>
      </c>
      <c r="EX100" s="217">
        <v>10149000</v>
      </c>
      <c r="EY100" s="213" t="s">
        <v>366</v>
      </c>
      <c r="EZ100" s="213" t="s">
        <v>410</v>
      </c>
      <c r="FA100" s="91" t="s">
        <v>148</v>
      </c>
      <c r="FB100" s="93">
        <v>10149000</v>
      </c>
      <c r="FC100" s="94">
        <f t="shared" ref="FC100" si="383">IFERROR(FB100/FB103,0)</f>
        <v>1</v>
      </c>
      <c r="FE100" s="213">
        <f>FE95+1</f>
        <v>8</v>
      </c>
      <c r="FF100" s="213"/>
      <c r="FG100" s="217"/>
      <c r="FH100" s="213"/>
      <c r="FI100" s="213"/>
      <c r="FJ100" s="91" t="s">
        <v>148</v>
      </c>
      <c r="FK100" s="93"/>
      <c r="FL100" s="94">
        <f>IFERROR(FK100/FK103,0)</f>
        <v>0</v>
      </c>
      <c r="FN100" s="213">
        <f>FN95+1</f>
        <v>8</v>
      </c>
      <c r="FO100" s="213"/>
      <c r="FP100" s="213"/>
      <c r="FQ100" s="213"/>
      <c r="FR100" s="213"/>
      <c r="FS100" s="91" t="s">
        <v>148</v>
      </c>
      <c r="FT100" s="93"/>
      <c r="FU100" s="94">
        <f t="shared" ref="FU100" si="384">IFERROR(FT100/FT103,0)</f>
        <v>0</v>
      </c>
      <c r="FW100" s="213">
        <f>FW95+1</f>
        <v>8</v>
      </c>
      <c r="FX100" s="216" t="s">
        <v>345</v>
      </c>
      <c r="FY100" s="220">
        <v>350000000</v>
      </c>
      <c r="FZ100" s="216"/>
      <c r="GA100" s="213" t="s">
        <v>436</v>
      </c>
      <c r="GB100" s="91" t="s">
        <v>148</v>
      </c>
      <c r="GC100" s="95"/>
      <c r="GD100" s="94">
        <f t="shared" ref="GD100" si="385">IFERROR(GC100/GC103,0)</f>
        <v>0</v>
      </c>
      <c r="GF100" s="213">
        <f>GF95+1</f>
        <v>8</v>
      </c>
      <c r="GG100" s="216" t="s">
        <v>196</v>
      </c>
      <c r="GH100" s="219">
        <v>47294859.270000003</v>
      </c>
      <c r="GI100" s="213" t="s">
        <v>195</v>
      </c>
      <c r="GJ100" s="216" t="s">
        <v>170</v>
      </c>
      <c r="GK100" s="91" t="s">
        <v>148</v>
      </c>
      <c r="GL100" s="93">
        <f>GL103</f>
        <v>47294859.270000003</v>
      </c>
      <c r="GM100" s="94">
        <f t="shared" ref="GM100" si="386">IFERROR(GL100/GL103,0)</f>
        <v>1</v>
      </c>
      <c r="GO100" s="213">
        <f>GO95+1</f>
        <v>8</v>
      </c>
      <c r="GP100" s="213"/>
      <c r="GQ100" s="213"/>
      <c r="GR100" s="213"/>
      <c r="GS100" s="213"/>
      <c r="GT100" s="91" t="s">
        <v>148</v>
      </c>
      <c r="GU100" s="93"/>
      <c r="GV100" s="94">
        <f t="shared" ref="GV100" si="387">IFERROR(GU100/GU103,0)</f>
        <v>0</v>
      </c>
    </row>
    <row r="101" spans="2:204" ht="17.100000000000001" customHeight="1">
      <c r="B101" s="214"/>
      <c r="C101" s="214"/>
      <c r="D101" s="214"/>
      <c r="E101" s="214"/>
      <c r="F101" s="214"/>
      <c r="G101" s="91" t="s">
        <v>9</v>
      </c>
      <c r="H101" s="93"/>
      <c r="I101" s="94">
        <f>IFERROR(H101/#REF!,0)</f>
        <v>0</v>
      </c>
      <c r="K101" s="214"/>
      <c r="L101" s="214"/>
      <c r="M101" s="214"/>
      <c r="N101" s="214"/>
      <c r="O101" s="214"/>
      <c r="P101" s="91" t="s">
        <v>9</v>
      </c>
      <c r="Q101" s="93"/>
      <c r="R101" s="94">
        <f>IFERROR(Q101/#REF!,0)</f>
        <v>0</v>
      </c>
      <c r="T101" s="214"/>
      <c r="U101" s="214"/>
      <c r="V101" s="214"/>
      <c r="W101" s="214"/>
      <c r="X101" s="214"/>
      <c r="Y101" s="91" t="s">
        <v>9</v>
      </c>
      <c r="Z101" s="93"/>
      <c r="AA101" s="94">
        <f>IFERROR(Z101/#REF!,0)</f>
        <v>0</v>
      </c>
      <c r="AB101" s="214"/>
      <c r="AC101" s="214"/>
      <c r="AD101" s="214"/>
      <c r="AE101" s="214"/>
      <c r="AF101" s="214"/>
      <c r="AG101" s="91" t="s">
        <v>9</v>
      </c>
      <c r="AH101" s="93"/>
      <c r="AI101" s="94">
        <f>IFERROR(AH101/#REF!,0)</f>
        <v>0</v>
      </c>
      <c r="AJ101" s="214"/>
      <c r="AK101" s="214"/>
      <c r="AL101" s="214"/>
      <c r="AM101" s="214"/>
      <c r="AN101" s="214"/>
      <c r="AO101" s="91" t="s">
        <v>9</v>
      </c>
      <c r="AP101" s="93"/>
      <c r="AQ101" s="94">
        <f>IFERROR(AP101/#REF!,0)</f>
        <v>0</v>
      </c>
      <c r="AR101" s="214"/>
      <c r="AS101" s="214"/>
      <c r="AT101" s="214"/>
      <c r="AU101" s="214"/>
      <c r="AV101" s="214"/>
      <c r="AW101" s="91" t="s">
        <v>9</v>
      </c>
      <c r="AX101" s="93"/>
      <c r="AY101" s="94">
        <f>IFERROR(AX101/#REF!,0)</f>
        <v>0</v>
      </c>
      <c r="BA101" s="214"/>
      <c r="BB101" s="214"/>
      <c r="BC101" s="214"/>
      <c r="BD101" s="214"/>
      <c r="BE101" s="214"/>
      <c r="BF101" s="91" t="s">
        <v>9</v>
      </c>
      <c r="BG101" s="93"/>
      <c r="BH101" s="94">
        <f>IFERROR(BG101/#REF!,0)</f>
        <v>0</v>
      </c>
      <c r="BJ101" s="214"/>
      <c r="BK101" s="214"/>
      <c r="BL101" s="214"/>
      <c r="BM101" s="214"/>
      <c r="BN101" s="214"/>
      <c r="BO101" s="91" t="s">
        <v>9</v>
      </c>
      <c r="BP101" s="93"/>
      <c r="BQ101" s="94">
        <f>IFERROR(BP101/#REF!,0)</f>
        <v>0</v>
      </c>
      <c r="BS101" s="214"/>
      <c r="BT101" s="214"/>
      <c r="BU101" s="214"/>
      <c r="BV101" s="214"/>
      <c r="BW101" s="214"/>
      <c r="BX101" s="91" t="s">
        <v>9</v>
      </c>
      <c r="BY101" s="93"/>
      <c r="BZ101" s="94">
        <f>IFERROR(BY101/#REF!,0)</f>
        <v>0</v>
      </c>
      <c r="CB101" s="214"/>
      <c r="CC101" s="214"/>
      <c r="CD101" s="214"/>
      <c r="CE101" s="214"/>
      <c r="CF101" s="214"/>
      <c r="CG101" s="91" t="s">
        <v>9</v>
      </c>
      <c r="CH101" s="93"/>
      <c r="CI101" s="94">
        <f>IFERROR(CH101/#REF!,0)</f>
        <v>0</v>
      </c>
      <c r="CK101" s="214"/>
      <c r="CL101" s="214"/>
      <c r="CM101" s="214"/>
      <c r="CN101" s="214"/>
      <c r="CO101" s="214"/>
      <c r="CP101" s="91" t="s">
        <v>9</v>
      </c>
      <c r="CQ101" s="93"/>
      <c r="CR101" s="94">
        <f>IFERROR(CQ101/#REF!,0)</f>
        <v>0</v>
      </c>
      <c r="CT101" s="214"/>
      <c r="CU101" s="214"/>
      <c r="CV101" s="214"/>
      <c r="CW101" s="214"/>
      <c r="CX101" s="214"/>
      <c r="CY101" s="91" t="s">
        <v>9</v>
      </c>
      <c r="CZ101" s="93"/>
      <c r="DA101" s="94">
        <f>IFERROR(CZ101/#REF!,0)</f>
        <v>0</v>
      </c>
      <c r="DC101" s="214"/>
      <c r="DD101" s="214"/>
      <c r="DE101" s="214"/>
      <c r="DF101" s="214"/>
      <c r="DG101" s="214"/>
      <c r="DH101" s="91" t="s">
        <v>9</v>
      </c>
      <c r="DI101" s="93"/>
      <c r="DJ101" s="94">
        <f>IFERROR(DI101/#REF!,0)</f>
        <v>0</v>
      </c>
      <c r="DL101" s="214"/>
      <c r="DM101" s="214"/>
      <c r="DN101" s="214"/>
      <c r="DO101" s="214"/>
      <c r="DP101" s="214"/>
      <c r="DQ101" s="91" t="s">
        <v>9</v>
      </c>
      <c r="DR101" s="93"/>
      <c r="DS101" s="94">
        <f>IFERROR(DR101/#REF!,0)</f>
        <v>0</v>
      </c>
      <c r="DU101" s="214"/>
      <c r="DV101" s="214"/>
      <c r="DW101" s="214"/>
      <c r="DX101" s="214"/>
      <c r="DY101" s="214"/>
      <c r="DZ101" s="91" t="s">
        <v>9</v>
      </c>
      <c r="EA101" s="93"/>
      <c r="EB101" s="94">
        <f>IFERROR(EA101/#REF!,0)</f>
        <v>0</v>
      </c>
      <c r="ED101" s="214"/>
      <c r="EE101" s="214"/>
      <c r="EF101" s="214"/>
      <c r="EG101" s="214"/>
      <c r="EH101" s="214"/>
      <c r="EI101" s="91" t="s">
        <v>9</v>
      </c>
      <c r="EJ101" s="93"/>
      <c r="EK101" s="94">
        <f t="shared" ref="EK101:EK102" si="388">IFERROR(EJ101/#REF!,0)</f>
        <v>0</v>
      </c>
      <c r="EM101" s="214"/>
      <c r="EN101" s="214"/>
      <c r="EO101" s="214"/>
      <c r="EP101" s="214"/>
      <c r="EQ101" s="214"/>
      <c r="ER101" s="91" t="s">
        <v>9</v>
      </c>
      <c r="ES101" s="93"/>
      <c r="ET101" s="94">
        <f>IFERROR(ES101/#REF!,0)</f>
        <v>0</v>
      </c>
      <c r="EV101" s="214"/>
      <c r="EW101" s="214"/>
      <c r="EX101" s="214"/>
      <c r="EY101" s="214"/>
      <c r="EZ101" s="214"/>
      <c r="FA101" s="91" t="s">
        <v>9</v>
      </c>
      <c r="FB101" s="93"/>
      <c r="FC101" s="94">
        <f>IFERROR(FB101/#REF!,0)</f>
        <v>0</v>
      </c>
      <c r="FE101" s="214"/>
      <c r="FF101" s="214"/>
      <c r="FG101" s="214"/>
      <c r="FH101" s="214"/>
      <c r="FI101" s="214"/>
      <c r="FJ101" s="91" t="s">
        <v>9</v>
      </c>
      <c r="FK101" s="93"/>
      <c r="FL101" s="94">
        <f t="shared" ref="FL101:FL102" si="389">IFERROR(FK101/#REF!,0)</f>
        <v>0</v>
      </c>
      <c r="FN101" s="214"/>
      <c r="FO101" s="214"/>
      <c r="FP101" s="214"/>
      <c r="FQ101" s="214"/>
      <c r="FR101" s="214"/>
      <c r="FS101" s="91" t="s">
        <v>9</v>
      </c>
      <c r="FT101" s="93"/>
      <c r="FU101" s="94">
        <f>IFERROR(FT101/#REF!,0)</f>
        <v>0</v>
      </c>
      <c r="FW101" s="214"/>
      <c r="FX101" s="214"/>
      <c r="FY101" s="214"/>
      <c r="FZ101" s="214"/>
      <c r="GA101" s="214"/>
      <c r="GB101" s="91" t="s">
        <v>9</v>
      </c>
      <c r="GC101" s="95"/>
      <c r="GD101" s="94">
        <f>IFERROR(GC101/#REF!,0)</f>
        <v>0</v>
      </c>
      <c r="GF101" s="214"/>
      <c r="GG101" s="214"/>
      <c r="GH101" s="214"/>
      <c r="GI101" s="214"/>
      <c r="GJ101" s="214"/>
      <c r="GK101" s="91" t="s">
        <v>9</v>
      </c>
      <c r="GL101" s="91"/>
      <c r="GM101" s="94">
        <f>IFERROR(GL101/#REF!,0)</f>
        <v>0</v>
      </c>
      <c r="GO101" s="214"/>
      <c r="GP101" s="214"/>
      <c r="GQ101" s="214"/>
      <c r="GR101" s="214"/>
      <c r="GS101" s="214"/>
      <c r="GT101" s="91" t="s">
        <v>9</v>
      </c>
      <c r="GU101" s="93"/>
      <c r="GV101" s="94">
        <f>IFERROR(GU101/#REF!,0)</f>
        <v>0</v>
      </c>
    </row>
    <row r="102" spans="2:204" ht="17.100000000000001" customHeight="1">
      <c r="B102" s="214"/>
      <c r="C102" s="214"/>
      <c r="D102" s="214"/>
      <c r="E102" s="214"/>
      <c r="F102" s="214"/>
      <c r="G102" s="91" t="s">
        <v>8</v>
      </c>
      <c r="H102" s="93"/>
      <c r="I102" s="94">
        <f>IFERROR(H102/H105,0)</f>
        <v>0</v>
      </c>
      <c r="K102" s="214"/>
      <c r="L102" s="214"/>
      <c r="M102" s="214"/>
      <c r="N102" s="214"/>
      <c r="O102" s="214"/>
      <c r="P102" s="91" t="s">
        <v>8</v>
      </c>
      <c r="Q102" s="93"/>
      <c r="R102" s="94">
        <f>IFERROR(Q102/Q105,0)</f>
        <v>0</v>
      </c>
      <c r="T102" s="214"/>
      <c r="U102" s="214"/>
      <c r="V102" s="214"/>
      <c r="W102" s="214"/>
      <c r="X102" s="214"/>
      <c r="Y102" s="91" t="s">
        <v>8</v>
      </c>
      <c r="Z102" s="93"/>
      <c r="AA102" s="94">
        <f>IFERROR(Z102/Z105,0)</f>
        <v>0</v>
      </c>
      <c r="AB102" s="214"/>
      <c r="AC102" s="214"/>
      <c r="AD102" s="214"/>
      <c r="AE102" s="214"/>
      <c r="AF102" s="214"/>
      <c r="AG102" s="91" t="s">
        <v>8</v>
      </c>
      <c r="AH102" s="93"/>
      <c r="AI102" s="94">
        <f>IFERROR(AH102/AH105,0)</f>
        <v>0</v>
      </c>
      <c r="AJ102" s="214"/>
      <c r="AK102" s="214"/>
      <c r="AL102" s="214"/>
      <c r="AM102" s="214"/>
      <c r="AN102" s="214"/>
      <c r="AO102" s="91" t="s">
        <v>8</v>
      </c>
      <c r="AP102" s="93"/>
      <c r="AQ102" s="94">
        <f>IFERROR(AP102/AP105,0)</f>
        <v>0</v>
      </c>
      <c r="AR102" s="214"/>
      <c r="AS102" s="214"/>
      <c r="AT102" s="214"/>
      <c r="AU102" s="214"/>
      <c r="AV102" s="214"/>
      <c r="AW102" s="91" t="s">
        <v>8</v>
      </c>
      <c r="AX102" s="93"/>
      <c r="AY102" s="94">
        <f>IFERROR(AX102/AX105,0)</f>
        <v>0</v>
      </c>
      <c r="BA102" s="214"/>
      <c r="BB102" s="214"/>
      <c r="BC102" s="214"/>
      <c r="BD102" s="214"/>
      <c r="BE102" s="214"/>
      <c r="BF102" s="91" t="s">
        <v>8</v>
      </c>
      <c r="BG102" s="93"/>
      <c r="BH102" s="94">
        <f>IFERROR(BG102/BG105,0)</f>
        <v>0</v>
      </c>
      <c r="BJ102" s="214"/>
      <c r="BK102" s="214"/>
      <c r="BL102" s="214"/>
      <c r="BM102" s="214"/>
      <c r="BN102" s="214"/>
      <c r="BO102" s="91" t="s">
        <v>8</v>
      </c>
      <c r="BP102" s="93"/>
      <c r="BQ102" s="94">
        <f>IFERROR(BP102/BP105,0)</f>
        <v>0</v>
      </c>
      <c r="BS102" s="214"/>
      <c r="BT102" s="214"/>
      <c r="BU102" s="214"/>
      <c r="BV102" s="214"/>
      <c r="BW102" s="214"/>
      <c r="BX102" s="91" t="s">
        <v>8</v>
      </c>
      <c r="BY102" s="93"/>
      <c r="BZ102" s="94">
        <f>IFERROR(BY102/BY105,0)</f>
        <v>0</v>
      </c>
      <c r="CB102" s="214"/>
      <c r="CC102" s="214"/>
      <c r="CD102" s="214"/>
      <c r="CE102" s="214"/>
      <c r="CF102" s="214"/>
      <c r="CG102" s="91" t="s">
        <v>8</v>
      </c>
      <c r="CH102" s="93"/>
      <c r="CI102" s="94">
        <f>IFERROR(CH102/CH105,0)</f>
        <v>0</v>
      </c>
      <c r="CK102" s="214"/>
      <c r="CL102" s="214"/>
      <c r="CM102" s="214"/>
      <c r="CN102" s="214"/>
      <c r="CO102" s="214"/>
      <c r="CP102" s="91" t="s">
        <v>8</v>
      </c>
      <c r="CQ102" s="93"/>
      <c r="CR102" s="94">
        <f>IFERROR(CQ102/CQ105,0)</f>
        <v>0</v>
      </c>
      <c r="CT102" s="214"/>
      <c r="CU102" s="214"/>
      <c r="CV102" s="214"/>
      <c r="CW102" s="214"/>
      <c r="CX102" s="214"/>
      <c r="CY102" s="91" t="s">
        <v>8</v>
      </c>
      <c r="CZ102" s="93"/>
      <c r="DA102" s="94">
        <f>IFERROR(CZ102/CZ105,0)</f>
        <v>0</v>
      </c>
      <c r="DC102" s="214"/>
      <c r="DD102" s="214"/>
      <c r="DE102" s="214"/>
      <c r="DF102" s="214"/>
      <c r="DG102" s="214"/>
      <c r="DH102" s="91" t="s">
        <v>8</v>
      </c>
      <c r="DI102" s="93"/>
      <c r="DJ102" s="94">
        <f>IFERROR(DI102/DI105,0)</f>
        <v>0</v>
      </c>
      <c r="DL102" s="214"/>
      <c r="DM102" s="214"/>
      <c r="DN102" s="214"/>
      <c r="DO102" s="214"/>
      <c r="DP102" s="214"/>
      <c r="DQ102" s="91" t="s">
        <v>8</v>
      </c>
      <c r="DR102" s="93"/>
      <c r="DS102" s="94">
        <f>IFERROR(DR102/DR105,0)</f>
        <v>0</v>
      </c>
      <c r="DU102" s="214"/>
      <c r="DV102" s="214"/>
      <c r="DW102" s="214"/>
      <c r="DX102" s="214"/>
      <c r="DY102" s="214"/>
      <c r="DZ102" s="91" t="s">
        <v>8</v>
      </c>
      <c r="EA102" s="93"/>
      <c r="EB102" s="94">
        <f>IFERROR(EA102/EA105,0)</f>
        <v>0</v>
      </c>
      <c r="ED102" s="214"/>
      <c r="EE102" s="214"/>
      <c r="EF102" s="214"/>
      <c r="EG102" s="214"/>
      <c r="EH102" s="214"/>
      <c r="EI102" s="91" t="s">
        <v>8</v>
      </c>
      <c r="EJ102" s="93"/>
      <c r="EK102" s="94">
        <f t="shared" si="388"/>
        <v>0</v>
      </c>
      <c r="EM102" s="214"/>
      <c r="EN102" s="214"/>
      <c r="EO102" s="214"/>
      <c r="EP102" s="214"/>
      <c r="EQ102" s="214"/>
      <c r="ER102" s="91" t="s">
        <v>8</v>
      </c>
      <c r="ES102" s="93"/>
      <c r="ET102" s="94">
        <f>IFERROR(ES102/ES105,0)</f>
        <v>0</v>
      </c>
      <c r="EV102" s="214"/>
      <c r="EW102" s="214"/>
      <c r="EX102" s="214"/>
      <c r="EY102" s="214"/>
      <c r="EZ102" s="214"/>
      <c r="FA102" s="91" t="s">
        <v>8</v>
      </c>
      <c r="FB102" s="93"/>
      <c r="FC102" s="94">
        <f>IFERROR(FB102/#REF!,0)</f>
        <v>0</v>
      </c>
      <c r="FE102" s="214"/>
      <c r="FF102" s="214"/>
      <c r="FG102" s="214"/>
      <c r="FH102" s="214"/>
      <c r="FI102" s="214"/>
      <c r="FJ102" s="91" t="s">
        <v>8</v>
      </c>
      <c r="FK102" s="93"/>
      <c r="FL102" s="94">
        <f t="shared" si="389"/>
        <v>0</v>
      </c>
      <c r="FN102" s="214"/>
      <c r="FO102" s="214"/>
      <c r="FP102" s="214"/>
      <c r="FQ102" s="214"/>
      <c r="FR102" s="214"/>
      <c r="FS102" s="91" t="s">
        <v>8</v>
      </c>
      <c r="FT102" s="93"/>
      <c r="FU102" s="94">
        <f>IFERROR(FT102/FT105,0)</f>
        <v>0</v>
      </c>
      <c r="FW102" s="214"/>
      <c r="FX102" s="214"/>
      <c r="FY102" s="214"/>
      <c r="FZ102" s="214"/>
      <c r="GA102" s="214"/>
      <c r="GB102" s="91" t="s">
        <v>8</v>
      </c>
      <c r="GC102" s="95"/>
      <c r="GD102" s="94">
        <f>IFERROR(GC102/GC105,0)</f>
        <v>0</v>
      </c>
      <c r="GF102" s="214"/>
      <c r="GG102" s="214"/>
      <c r="GH102" s="214"/>
      <c r="GI102" s="214"/>
      <c r="GJ102" s="214"/>
      <c r="GK102" s="91" t="s">
        <v>8</v>
      </c>
      <c r="GL102" s="91"/>
      <c r="GM102" s="94">
        <f>IFERROR(GL102/GL105,0)</f>
        <v>0</v>
      </c>
      <c r="GO102" s="214"/>
      <c r="GP102" s="214"/>
      <c r="GQ102" s="214"/>
      <c r="GR102" s="214"/>
      <c r="GS102" s="214"/>
      <c r="GT102" s="91" t="s">
        <v>8</v>
      </c>
      <c r="GU102" s="93"/>
      <c r="GV102" s="94">
        <f>IFERROR(GU102/GU105,0)</f>
        <v>0</v>
      </c>
    </row>
    <row r="103" spans="2:204" ht="71.25" customHeight="1">
      <c r="B103" s="215"/>
      <c r="C103" s="215"/>
      <c r="D103" s="215"/>
      <c r="E103" s="215"/>
      <c r="F103" s="215"/>
      <c r="G103" s="91" t="s">
        <v>11</v>
      </c>
      <c r="H103" s="93">
        <f>D100</f>
        <v>0</v>
      </c>
      <c r="I103" s="91"/>
      <c r="K103" s="215"/>
      <c r="L103" s="215"/>
      <c r="M103" s="215"/>
      <c r="N103" s="215"/>
      <c r="O103" s="215"/>
      <c r="P103" s="91" t="s">
        <v>11</v>
      </c>
      <c r="Q103" s="93">
        <f>M100</f>
        <v>0</v>
      </c>
      <c r="R103" s="91"/>
      <c r="T103" s="215"/>
      <c r="U103" s="215"/>
      <c r="V103" s="215"/>
      <c r="W103" s="215"/>
      <c r="X103" s="215"/>
      <c r="Y103" s="91" t="s">
        <v>11</v>
      </c>
      <c r="Z103" s="93">
        <f>V100</f>
        <v>0</v>
      </c>
      <c r="AA103" s="91"/>
      <c r="AB103" s="215"/>
      <c r="AC103" s="215"/>
      <c r="AD103" s="215"/>
      <c r="AE103" s="215"/>
      <c r="AF103" s="215"/>
      <c r="AG103" s="91" t="s">
        <v>11</v>
      </c>
      <c r="AH103" s="93">
        <f>AD100</f>
        <v>0</v>
      </c>
      <c r="AI103" s="91"/>
      <c r="AJ103" s="215"/>
      <c r="AK103" s="215"/>
      <c r="AL103" s="215"/>
      <c r="AM103" s="215"/>
      <c r="AN103" s="215"/>
      <c r="AO103" s="91" t="s">
        <v>11</v>
      </c>
      <c r="AP103" s="93">
        <f>AL100</f>
        <v>0</v>
      </c>
      <c r="AQ103" s="91"/>
      <c r="AR103" s="215"/>
      <c r="AS103" s="215"/>
      <c r="AT103" s="215"/>
      <c r="AU103" s="215"/>
      <c r="AV103" s="215"/>
      <c r="AW103" s="91" t="s">
        <v>11</v>
      </c>
      <c r="AX103" s="93">
        <f>AT100</f>
        <v>0</v>
      </c>
      <c r="AY103" s="91"/>
      <c r="BA103" s="215"/>
      <c r="BB103" s="215"/>
      <c r="BC103" s="215"/>
      <c r="BD103" s="215"/>
      <c r="BE103" s="215"/>
      <c r="BF103" s="91" t="s">
        <v>11</v>
      </c>
      <c r="BG103" s="93">
        <f>BC100</f>
        <v>0</v>
      </c>
      <c r="BH103" s="91"/>
      <c r="BJ103" s="215"/>
      <c r="BK103" s="215"/>
      <c r="BL103" s="215"/>
      <c r="BM103" s="215"/>
      <c r="BN103" s="215"/>
      <c r="BO103" s="91" t="s">
        <v>11</v>
      </c>
      <c r="BP103" s="93">
        <f>BL100</f>
        <v>0</v>
      </c>
      <c r="BQ103" s="91"/>
      <c r="BS103" s="215"/>
      <c r="BT103" s="215"/>
      <c r="BU103" s="215"/>
      <c r="BV103" s="215"/>
      <c r="BW103" s="215"/>
      <c r="BX103" s="91" t="s">
        <v>11</v>
      </c>
      <c r="BY103" s="93">
        <f>BU100</f>
        <v>0</v>
      </c>
      <c r="BZ103" s="91"/>
      <c r="CB103" s="215"/>
      <c r="CC103" s="215"/>
      <c r="CD103" s="215"/>
      <c r="CE103" s="215"/>
      <c r="CF103" s="215"/>
      <c r="CG103" s="91" t="s">
        <v>11</v>
      </c>
      <c r="CH103" s="93">
        <f>CD100</f>
        <v>0</v>
      </c>
      <c r="CI103" s="91"/>
      <c r="CK103" s="215"/>
      <c r="CL103" s="215"/>
      <c r="CM103" s="215"/>
      <c r="CN103" s="215"/>
      <c r="CO103" s="215"/>
      <c r="CP103" s="91" t="s">
        <v>11</v>
      </c>
      <c r="CQ103" s="93">
        <f>CM100</f>
        <v>0</v>
      </c>
      <c r="CR103" s="91"/>
      <c r="CT103" s="215"/>
      <c r="CU103" s="215"/>
      <c r="CV103" s="215"/>
      <c r="CW103" s="215"/>
      <c r="CX103" s="215"/>
      <c r="CY103" s="91" t="s">
        <v>11</v>
      </c>
      <c r="CZ103" s="93">
        <f>CV100</f>
        <v>0</v>
      </c>
      <c r="DA103" s="91"/>
      <c r="DC103" s="215"/>
      <c r="DD103" s="215"/>
      <c r="DE103" s="215"/>
      <c r="DF103" s="215"/>
      <c r="DG103" s="215"/>
      <c r="DH103" s="91" t="s">
        <v>11</v>
      </c>
      <c r="DI103" s="93">
        <f>DE100</f>
        <v>0</v>
      </c>
      <c r="DJ103" s="91"/>
      <c r="DL103" s="215"/>
      <c r="DM103" s="215"/>
      <c r="DN103" s="215"/>
      <c r="DO103" s="215"/>
      <c r="DP103" s="215"/>
      <c r="DQ103" s="91" t="s">
        <v>11</v>
      </c>
      <c r="DR103" s="93">
        <f>DN100</f>
        <v>0</v>
      </c>
      <c r="DS103" s="91"/>
      <c r="DU103" s="215"/>
      <c r="DV103" s="215"/>
      <c r="DW103" s="215"/>
      <c r="DX103" s="215"/>
      <c r="DY103" s="215"/>
      <c r="DZ103" s="91" t="s">
        <v>11</v>
      </c>
      <c r="EA103" s="93">
        <f>DW100</f>
        <v>0</v>
      </c>
      <c r="EB103" s="91"/>
      <c r="ED103" s="215"/>
      <c r="EE103" s="215"/>
      <c r="EF103" s="215"/>
      <c r="EG103" s="215"/>
      <c r="EH103" s="215"/>
      <c r="EI103" s="91" t="s">
        <v>11</v>
      </c>
      <c r="EJ103" s="93">
        <f>EF100</f>
        <v>0</v>
      </c>
      <c r="EK103" s="91"/>
      <c r="EM103" s="215"/>
      <c r="EN103" s="215"/>
      <c r="EO103" s="215"/>
      <c r="EP103" s="215"/>
      <c r="EQ103" s="215"/>
      <c r="ER103" s="91" t="s">
        <v>11</v>
      </c>
      <c r="ES103" s="93">
        <f>EO100</f>
        <v>0</v>
      </c>
      <c r="ET103" s="91"/>
      <c r="EV103" s="215"/>
      <c r="EW103" s="215"/>
      <c r="EX103" s="215"/>
      <c r="EY103" s="215"/>
      <c r="EZ103" s="215"/>
      <c r="FA103" s="91" t="s">
        <v>11</v>
      </c>
      <c r="FB103" s="93">
        <f>EX100</f>
        <v>10149000</v>
      </c>
      <c r="FC103" s="91"/>
      <c r="FE103" s="215"/>
      <c r="FF103" s="215"/>
      <c r="FG103" s="215"/>
      <c r="FH103" s="215"/>
      <c r="FI103" s="215"/>
      <c r="FJ103" s="91" t="s">
        <v>11</v>
      </c>
      <c r="FK103" s="93">
        <f>FG100</f>
        <v>0</v>
      </c>
      <c r="FL103" s="91"/>
      <c r="FN103" s="215"/>
      <c r="FO103" s="215"/>
      <c r="FP103" s="215"/>
      <c r="FQ103" s="215"/>
      <c r="FR103" s="215"/>
      <c r="FS103" s="91" t="s">
        <v>11</v>
      </c>
      <c r="FT103" s="93">
        <f>FP100</f>
        <v>0</v>
      </c>
      <c r="FU103" s="91"/>
      <c r="FW103" s="215"/>
      <c r="FX103" s="215"/>
      <c r="FY103" s="215"/>
      <c r="FZ103" s="215"/>
      <c r="GA103" s="215"/>
      <c r="GB103" s="91" t="s">
        <v>11</v>
      </c>
      <c r="GC103" s="95">
        <f>FY100</f>
        <v>350000000</v>
      </c>
      <c r="GD103" s="91"/>
      <c r="GF103" s="215"/>
      <c r="GG103" s="215"/>
      <c r="GH103" s="215"/>
      <c r="GI103" s="215"/>
      <c r="GJ103" s="215"/>
      <c r="GK103" s="91" t="s">
        <v>11</v>
      </c>
      <c r="GL103" s="93">
        <f>GH100</f>
        <v>47294859.270000003</v>
      </c>
      <c r="GM103" s="91"/>
      <c r="GO103" s="215"/>
      <c r="GP103" s="215"/>
      <c r="GQ103" s="215"/>
      <c r="GR103" s="215"/>
      <c r="GS103" s="215"/>
      <c r="GT103" s="91" t="s">
        <v>11</v>
      </c>
      <c r="GU103" s="93">
        <f>GQ100</f>
        <v>0</v>
      </c>
      <c r="GV103" s="91"/>
    </row>
    <row r="104" spans="2:204" ht="17.100000000000001" customHeight="1">
      <c r="B104" s="111"/>
      <c r="C104" s="111"/>
      <c r="D104" s="111"/>
      <c r="E104" s="111"/>
      <c r="F104" s="111"/>
      <c r="G104" s="108"/>
      <c r="H104" s="112"/>
      <c r="I104" s="108"/>
      <c r="K104" s="111"/>
      <c r="L104" s="111"/>
      <c r="M104" s="111"/>
      <c r="N104" s="111"/>
      <c r="O104" s="111"/>
      <c r="P104" s="108"/>
      <c r="Q104" s="112"/>
      <c r="R104" s="108"/>
      <c r="T104" s="111"/>
      <c r="U104" s="111"/>
      <c r="V104" s="111"/>
      <c r="W104" s="111"/>
      <c r="X104" s="111"/>
      <c r="Y104" s="108"/>
      <c r="Z104" s="112"/>
      <c r="AA104" s="108"/>
      <c r="AB104" s="111"/>
      <c r="AC104" s="111"/>
      <c r="AD104" s="111"/>
      <c r="AE104" s="111"/>
      <c r="AF104" s="111"/>
      <c r="AG104" s="108"/>
      <c r="AH104" s="112"/>
      <c r="AI104" s="108"/>
      <c r="AJ104" s="111"/>
      <c r="AK104" s="111"/>
      <c r="AL104" s="111"/>
      <c r="AM104" s="111"/>
      <c r="AN104" s="111"/>
      <c r="AO104" s="108"/>
      <c r="AP104" s="112"/>
      <c r="AQ104" s="108"/>
      <c r="AR104" s="111"/>
      <c r="AS104" s="111"/>
      <c r="AT104" s="111"/>
      <c r="AU104" s="111"/>
      <c r="AV104" s="111"/>
      <c r="AW104" s="108"/>
      <c r="AX104" s="112"/>
      <c r="AY104" s="108"/>
      <c r="BA104" s="111"/>
      <c r="BB104" s="111"/>
      <c r="BC104" s="111"/>
      <c r="BD104" s="111"/>
      <c r="BE104" s="111"/>
      <c r="BF104" s="108"/>
      <c r="BG104" s="112"/>
      <c r="BH104" s="108"/>
      <c r="BJ104" s="111"/>
      <c r="BK104" s="111"/>
      <c r="BL104" s="111"/>
      <c r="BM104" s="111"/>
      <c r="BN104" s="111"/>
      <c r="BO104" s="108"/>
      <c r="BP104" s="112"/>
      <c r="BQ104" s="108"/>
      <c r="BS104" s="111"/>
      <c r="BT104" s="111"/>
      <c r="BU104" s="111"/>
      <c r="BV104" s="111"/>
      <c r="BW104" s="111"/>
      <c r="BX104" s="108"/>
      <c r="BY104" s="112"/>
      <c r="BZ104" s="108"/>
      <c r="CB104" s="111"/>
      <c r="CC104" s="111"/>
      <c r="CD104" s="111"/>
      <c r="CE104" s="111"/>
      <c r="CF104" s="111"/>
      <c r="CG104" s="108"/>
      <c r="CH104" s="112"/>
      <c r="CI104" s="108"/>
      <c r="CK104" s="111"/>
      <c r="CL104" s="111"/>
      <c r="CM104" s="111"/>
      <c r="CN104" s="111"/>
      <c r="CO104" s="111"/>
      <c r="CP104" s="108"/>
      <c r="CQ104" s="112"/>
      <c r="CR104" s="108"/>
      <c r="CT104" s="111"/>
      <c r="CU104" s="111"/>
      <c r="CV104" s="111"/>
      <c r="CW104" s="111"/>
      <c r="CX104" s="111"/>
      <c r="CY104" s="108"/>
      <c r="CZ104" s="112"/>
      <c r="DA104" s="108"/>
      <c r="DC104" s="111"/>
      <c r="DD104" s="111"/>
      <c r="DE104" s="111"/>
      <c r="DF104" s="111"/>
      <c r="DG104" s="111"/>
      <c r="DH104" s="108"/>
      <c r="DI104" s="112"/>
      <c r="DJ104" s="108"/>
      <c r="DL104" s="111"/>
      <c r="DM104" s="111"/>
      <c r="DN104" s="111"/>
      <c r="DO104" s="111"/>
      <c r="DP104" s="111"/>
      <c r="DQ104" s="108"/>
      <c r="DR104" s="112"/>
      <c r="DS104" s="108"/>
      <c r="DU104" s="111"/>
      <c r="DV104" s="111"/>
      <c r="DW104" s="111"/>
      <c r="DX104" s="111"/>
      <c r="DY104" s="111"/>
      <c r="DZ104" s="108"/>
      <c r="EA104" s="112"/>
      <c r="EB104" s="108"/>
      <c r="ED104" s="111"/>
      <c r="EE104" s="111"/>
      <c r="EF104" s="111"/>
      <c r="EG104" s="111"/>
      <c r="EH104" s="111"/>
      <c r="EI104" s="108"/>
      <c r="EJ104" s="112"/>
      <c r="EK104" s="108"/>
      <c r="EM104" s="111"/>
      <c r="EN104" s="111"/>
      <c r="EO104" s="111"/>
      <c r="EP104" s="111"/>
      <c r="EQ104" s="111"/>
      <c r="ER104" s="108"/>
      <c r="ES104" s="112"/>
      <c r="ET104" s="108"/>
      <c r="EV104" s="111"/>
      <c r="EW104" s="111"/>
      <c r="EX104" s="111"/>
      <c r="EY104" s="111"/>
      <c r="EZ104" s="111"/>
      <c r="FA104" s="108"/>
      <c r="FB104" s="112"/>
      <c r="FC104" s="108"/>
      <c r="FE104" s="111"/>
      <c r="FF104" s="111"/>
      <c r="FG104" s="111"/>
      <c r="FH104" s="111"/>
      <c r="FI104" s="111"/>
      <c r="FJ104" s="108"/>
      <c r="FK104" s="112"/>
      <c r="FL104" s="108"/>
      <c r="FN104" s="111"/>
      <c r="FO104" s="111"/>
      <c r="FP104" s="111"/>
      <c r="FQ104" s="111"/>
      <c r="FR104" s="111"/>
      <c r="FS104" s="108"/>
      <c r="FT104" s="112"/>
      <c r="FU104" s="108"/>
      <c r="FW104" s="111"/>
      <c r="FX104" s="111"/>
      <c r="FY104" s="111"/>
      <c r="FZ104" s="111"/>
      <c r="GA104" s="111"/>
      <c r="GB104" s="108"/>
      <c r="GC104" s="113"/>
      <c r="GD104" s="108"/>
      <c r="GF104" s="111"/>
      <c r="GG104" s="111"/>
      <c r="GH104" s="111"/>
      <c r="GI104" s="111"/>
      <c r="GJ104" s="111"/>
      <c r="GK104" s="108"/>
      <c r="GL104" s="112"/>
      <c r="GM104" s="108"/>
      <c r="GO104" s="111"/>
      <c r="GP104" s="111"/>
      <c r="GQ104" s="111"/>
      <c r="GR104" s="111"/>
      <c r="GS104" s="111"/>
      <c r="GT104" s="108"/>
      <c r="GU104" s="112"/>
      <c r="GV104" s="108"/>
    </row>
    <row r="105" spans="2:204" ht="17.100000000000001" customHeight="1">
      <c r="B105" s="213">
        <f>B100+1</f>
        <v>9</v>
      </c>
      <c r="C105" s="213"/>
      <c r="D105" s="213"/>
      <c r="E105" s="213"/>
      <c r="F105" s="213"/>
      <c r="G105" s="91" t="s">
        <v>148</v>
      </c>
      <c r="H105" s="93"/>
      <c r="I105" s="94">
        <f t="shared" ref="I105:I106" si="390">IFERROR(H105/H108,0)</f>
        <v>0</v>
      </c>
      <c r="K105" s="213">
        <f>K100+1</f>
        <v>9</v>
      </c>
      <c r="L105" s="213"/>
      <c r="M105" s="213"/>
      <c r="N105" s="213"/>
      <c r="O105" s="213"/>
      <c r="P105" s="91" t="s">
        <v>148</v>
      </c>
      <c r="Q105" s="93"/>
      <c r="R105" s="94">
        <f t="shared" ref="R105:R106" si="391">IFERROR(Q105/Q108,0)</f>
        <v>0</v>
      </c>
      <c r="T105" s="213">
        <f>T100+1</f>
        <v>9</v>
      </c>
      <c r="U105" s="213"/>
      <c r="V105" s="213"/>
      <c r="W105" s="213"/>
      <c r="X105" s="213"/>
      <c r="Y105" s="91" t="s">
        <v>148</v>
      </c>
      <c r="Z105" s="93"/>
      <c r="AA105" s="94">
        <f t="shared" ref="AA105:AA106" si="392">IFERROR(Z105/Z108,0)</f>
        <v>0</v>
      </c>
      <c r="AB105" s="213">
        <f>AB100+1</f>
        <v>9</v>
      </c>
      <c r="AC105" s="213"/>
      <c r="AD105" s="213"/>
      <c r="AE105" s="213"/>
      <c r="AF105" s="213"/>
      <c r="AG105" s="91" t="s">
        <v>148</v>
      </c>
      <c r="AH105" s="93"/>
      <c r="AI105" s="94">
        <f t="shared" ref="AI105:AI106" si="393">IFERROR(AH105/AH108,0)</f>
        <v>0</v>
      </c>
      <c r="AJ105" s="213">
        <f>AJ100+1</f>
        <v>9</v>
      </c>
      <c r="AK105" s="213"/>
      <c r="AL105" s="213"/>
      <c r="AM105" s="213"/>
      <c r="AN105" s="213"/>
      <c r="AO105" s="91" t="s">
        <v>148</v>
      </c>
      <c r="AP105" s="93"/>
      <c r="AQ105" s="94">
        <f t="shared" ref="AQ105:AQ106" si="394">IFERROR(AP105/AP108,0)</f>
        <v>0</v>
      </c>
      <c r="AR105" s="213">
        <f>AR100+1</f>
        <v>9</v>
      </c>
      <c r="AS105" s="213"/>
      <c r="AT105" s="213"/>
      <c r="AU105" s="213"/>
      <c r="AV105" s="213"/>
      <c r="AW105" s="91" t="s">
        <v>148</v>
      </c>
      <c r="AX105" s="93"/>
      <c r="AY105" s="94">
        <f t="shared" ref="AY105:AY106" si="395">IFERROR(AX105/AX108,0)</f>
        <v>0</v>
      </c>
      <c r="BA105" s="213">
        <f>BA100+1</f>
        <v>9</v>
      </c>
      <c r="BB105" s="213"/>
      <c r="BC105" s="213"/>
      <c r="BD105" s="213"/>
      <c r="BE105" s="213"/>
      <c r="BF105" s="91" t="s">
        <v>148</v>
      </c>
      <c r="BG105" s="93"/>
      <c r="BH105" s="94">
        <f t="shared" ref="BH105:BH106" si="396">IFERROR(BG105/BG108,0)</f>
        <v>0</v>
      </c>
      <c r="BJ105" s="213">
        <f>BJ100+1</f>
        <v>9</v>
      </c>
      <c r="BK105" s="213"/>
      <c r="BL105" s="213"/>
      <c r="BM105" s="213"/>
      <c r="BN105" s="213"/>
      <c r="BO105" s="91" t="s">
        <v>148</v>
      </c>
      <c r="BP105" s="93"/>
      <c r="BQ105" s="94">
        <f t="shared" ref="BQ105:BQ106" si="397">IFERROR(BP105/BP108,0)</f>
        <v>0</v>
      </c>
      <c r="BS105" s="213">
        <f>BS100+1</f>
        <v>9</v>
      </c>
      <c r="BT105" s="213"/>
      <c r="BU105" s="213"/>
      <c r="BV105" s="213"/>
      <c r="BW105" s="213"/>
      <c r="BX105" s="91" t="s">
        <v>148</v>
      </c>
      <c r="BY105" s="93"/>
      <c r="BZ105" s="94">
        <f t="shared" ref="BZ105:BZ106" si="398">IFERROR(BY105/BY108,0)</f>
        <v>0</v>
      </c>
      <c r="CB105" s="213">
        <f>CB100+1</f>
        <v>9</v>
      </c>
      <c r="CC105" s="213"/>
      <c r="CD105" s="213"/>
      <c r="CE105" s="213"/>
      <c r="CF105" s="213"/>
      <c r="CG105" s="91" t="s">
        <v>148</v>
      </c>
      <c r="CH105" s="93"/>
      <c r="CI105" s="94">
        <f t="shared" ref="CI105:CI106" si="399">IFERROR(CH105/CH108,0)</f>
        <v>0</v>
      </c>
      <c r="CK105" s="213">
        <f>CK100+1</f>
        <v>9</v>
      </c>
      <c r="CL105" s="213"/>
      <c r="CM105" s="213"/>
      <c r="CN105" s="213"/>
      <c r="CO105" s="213"/>
      <c r="CP105" s="91" t="s">
        <v>148</v>
      </c>
      <c r="CQ105" s="93"/>
      <c r="CR105" s="94">
        <f t="shared" ref="CR105:CR106" si="400">IFERROR(CQ105/CQ108,0)</f>
        <v>0</v>
      </c>
      <c r="CT105" s="213">
        <f>CT100+1</f>
        <v>9</v>
      </c>
      <c r="CU105" s="213"/>
      <c r="CV105" s="213"/>
      <c r="CW105" s="213"/>
      <c r="CX105" s="213"/>
      <c r="CY105" s="91" t="s">
        <v>148</v>
      </c>
      <c r="CZ105" s="93"/>
      <c r="DA105" s="94">
        <f t="shared" ref="DA105:DA106" si="401">IFERROR(CZ105/CZ108,0)</f>
        <v>0</v>
      </c>
      <c r="DC105" s="213">
        <f>DC100+1</f>
        <v>9</v>
      </c>
      <c r="DD105" s="213"/>
      <c r="DE105" s="213"/>
      <c r="DF105" s="213"/>
      <c r="DG105" s="213"/>
      <c r="DH105" s="91" t="s">
        <v>148</v>
      </c>
      <c r="DI105" s="93"/>
      <c r="DJ105" s="94">
        <f t="shared" ref="DJ105:DJ106" si="402">IFERROR(DI105/DI108,0)</f>
        <v>0</v>
      </c>
      <c r="DL105" s="213">
        <f>DL100+1</f>
        <v>9</v>
      </c>
      <c r="DM105" s="213"/>
      <c r="DN105" s="213"/>
      <c r="DO105" s="213"/>
      <c r="DP105" s="213"/>
      <c r="DQ105" s="91" t="s">
        <v>148</v>
      </c>
      <c r="DR105" s="93"/>
      <c r="DS105" s="94">
        <f t="shared" ref="DS105:DS106" si="403">IFERROR(DR105/DR108,0)</f>
        <v>0</v>
      </c>
      <c r="DU105" s="213">
        <f>DU100+1</f>
        <v>9</v>
      </c>
      <c r="DV105" s="213"/>
      <c r="DW105" s="213"/>
      <c r="DX105" s="213"/>
      <c r="DY105" s="213"/>
      <c r="DZ105" s="91" t="s">
        <v>148</v>
      </c>
      <c r="EA105" s="93"/>
      <c r="EB105" s="94">
        <f t="shared" ref="EB105:EB106" si="404">IFERROR(EA105/EA108,0)</f>
        <v>0</v>
      </c>
      <c r="ED105" s="213">
        <v>9</v>
      </c>
      <c r="EE105" s="213"/>
      <c r="EF105" s="217"/>
      <c r="EG105" s="213"/>
      <c r="EH105" s="213"/>
      <c r="EI105" s="91" t="s">
        <v>148</v>
      </c>
      <c r="EJ105" s="93"/>
      <c r="EK105" s="94">
        <f>IFERROR(EJ105/EJ108,0)</f>
        <v>0</v>
      </c>
      <c r="EM105" s="213">
        <f>EM100+1</f>
        <v>9</v>
      </c>
      <c r="EN105" s="216"/>
      <c r="EO105" s="213"/>
      <c r="EP105" s="213"/>
      <c r="EQ105" s="213"/>
      <c r="ER105" s="91" t="s">
        <v>148</v>
      </c>
      <c r="ES105" s="93"/>
      <c r="ET105" s="94">
        <f>IFERROR(ES105/ES108,0)</f>
        <v>0</v>
      </c>
      <c r="EV105" s="213">
        <f>EV100+1</f>
        <v>9</v>
      </c>
      <c r="EW105" s="216" t="s">
        <v>437</v>
      </c>
      <c r="EX105" s="217">
        <v>43700000</v>
      </c>
      <c r="EY105" s="213"/>
      <c r="EZ105" s="213" t="s">
        <v>436</v>
      </c>
      <c r="FA105" s="91" t="s">
        <v>148</v>
      </c>
      <c r="FB105" s="93">
        <v>43700000</v>
      </c>
      <c r="FC105" s="94">
        <f t="shared" ref="FC105:FC106" si="405">IFERROR(FB105/FB108,0)</f>
        <v>1</v>
      </c>
      <c r="FE105" s="213">
        <f>FE100+1</f>
        <v>9</v>
      </c>
      <c r="FF105" s="213"/>
      <c r="FG105" s="217"/>
      <c r="FH105" s="213"/>
      <c r="FI105" s="213"/>
      <c r="FJ105" s="91" t="s">
        <v>148</v>
      </c>
      <c r="FK105" s="93"/>
      <c r="FL105" s="94">
        <f>IFERROR(FK105/FK108,0)</f>
        <v>0</v>
      </c>
      <c r="FN105" s="213">
        <f>FN100+1</f>
        <v>9</v>
      </c>
      <c r="FO105" s="213"/>
      <c r="FP105" s="213"/>
      <c r="FQ105" s="213"/>
      <c r="FR105" s="213"/>
      <c r="FS105" s="91" t="s">
        <v>148</v>
      </c>
      <c r="FT105" s="93"/>
      <c r="FU105" s="94">
        <f t="shared" ref="FU105:FU107" si="406">IFERROR(FT105/FT108,0)</f>
        <v>0</v>
      </c>
      <c r="FW105" s="213">
        <f>FW100+1</f>
        <v>9</v>
      </c>
      <c r="FX105" s="213"/>
      <c r="FY105" s="213"/>
      <c r="FZ105" s="213"/>
      <c r="GA105" s="213"/>
      <c r="GB105" s="91" t="s">
        <v>148</v>
      </c>
      <c r="GC105" s="95"/>
      <c r="GD105" s="94">
        <f>IFERROR(GC105/GC108,0)</f>
        <v>0</v>
      </c>
      <c r="GF105" s="213">
        <f>GF100+1</f>
        <v>9</v>
      </c>
      <c r="GG105" s="216"/>
      <c r="GH105" s="213"/>
      <c r="GI105" s="213"/>
      <c r="GJ105" s="213"/>
      <c r="GK105" s="91" t="s">
        <v>148</v>
      </c>
      <c r="GL105" s="91"/>
      <c r="GM105" s="94">
        <f t="shared" ref="GM105:GM106" si="407">IFERROR(GL105/GL108,0)</f>
        <v>0</v>
      </c>
      <c r="GO105" s="213">
        <f>GO100+1</f>
        <v>9</v>
      </c>
      <c r="GP105" s="213"/>
      <c r="GQ105" s="213"/>
      <c r="GR105" s="213"/>
      <c r="GS105" s="213"/>
      <c r="GT105" s="91" t="s">
        <v>148</v>
      </c>
      <c r="GU105" s="93"/>
      <c r="GV105" s="94">
        <f t="shared" ref="GV105:GV106" si="408">IFERROR(GU105/GU108,0)</f>
        <v>0</v>
      </c>
    </row>
    <row r="106" spans="2:204" ht="17.100000000000001" customHeight="1">
      <c r="B106" s="214"/>
      <c r="C106" s="214"/>
      <c r="D106" s="214"/>
      <c r="E106" s="214"/>
      <c r="F106" s="214"/>
      <c r="G106" s="91" t="s">
        <v>9</v>
      </c>
      <c r="H106" s="93"/>
      <c r="I106" s="94">
        <f t="shared" si="390"/>
        <v>0</v>
      </c>
      <c r="K106" s="214"/>
      <c r="L106" s="214"/>
      <c r="M106" s="214"/>
      <c r="N106" s="214"/>
      <c r="O106" s="214"/>
      <c r="P106" s="91" t="s">
        <v>9</v>
      </c>
      <c r="Q106" s="93"/>
      <c r="R106" s="94">
        <f t="shared" si="391"/>
        <v>0</v>
      </c>
      <c r="T106" s="214"/>
      <c r="U106" s="214"/>
      <c r="V106" s="214"/>
      <c r="W106" s="214"/>
      <c r="X106" s="214"/>
      <c r="Y106" s="91" t="s">
        <v>9</v>
      </c>
      <c r="Z106" s="93"/>
      <c r="AA106" s="94">
        <f t="shared" si="392"/>
        <v>0</v>
      </c>
      <c r="AB106" s="214"/>
      <c r="AC106" s="214"/>
      <c r="AD106" s="214"/>
      <c r="AE106" s="214"/>
      <c r="AF106" s="214"/>
      <c r="AG106" s="91" t="s">
        <v>9</v>
      </c>
      <c r="AH106" s="93"/>
      <c r="AI106" s="94">
        <f t="shared" si="393"/>
        <v>0</v>
      </c>
      <c r="AJ106" s="214"/>
      <c r="AK106" s="214"/>
      <c r="AL106" s="214"/>
      <c r="AM106" s="214"/>
      <c r="AN106" s="214"/>
      <c r="AO106" s="91" t="s">
        <v>9</v>
      </c>
      <c r="AP106" s="93"/>
      <c r="AQ106" s="94">
        <f t="shared" si="394"/>
        <v>0</v>
      </c>
      <c r="AR106" s="214"/>
      <c r="AS106" s="214"/>
      <c r="AT106" s="214"/>
      <c r="AU106" s="214"/>
      <c r="AV106" s="214"/>
      <c r="AW106" s="91" t="s">
        <v>9</v>
      </c>
      <c r="AX106" s="93"/>
      <c r="AY106" s="94">
        <f t="shared" si="395"/>
        <v>0</v>
      </c>
      <c r="BA106" s="214"/>
      <c r="BB106" s="214"/>
      <c r="BC106" s="214"/>
      <c r="BD106" s="214"/>
      <c r="BE106" s="214"/>
      <c r="BF106" s="91" t="s">
        <v>9</v>
      </c>
      <c r="BG106" s="93"/>
      <c r="BH106" s="94">
        <f t="shared" si="396"/>
        <v>0</v>
      </c>
      <c r="BJ106" s="214"/>
      <c r="BK106" s="214"/>
      <c r="BL106" s="214"/>
      <c r="BM106" s="214"/>
      <c r="BN106" s="214"/>
      <c r="BO106" s="91" t="s">
        <v>9</v>
      </c>
      <c r="BP106" s="93"/>
      <c r="BQ106" s="94">
        <f t="shared" si="397"/>
        <v>0</v>
      </c>
      <c r="BS106" s="214"/>
      <c r="BT106" s="214"/>
      <c r="BU106" s="214"/>
      <c r="BV106" s="214"/>
      <c r="BW106" s="214"/>
      <c r="BX106" s="91" t="s">
        <v>9</v>
      </c>
      <c r="BY106" s="93"/>
      <c r="BZ106" s="94">
        <f t="shared" si="398"/>
        <v>0</v>
      </c>
      <c r="CB106" s="214"/>
      <c r="CC106" s="214"/>
      <c r="CD106" s="214"/>
      <c r="CE106" s="214"/>
      <c r="CF106" s="214"/>
      <c r="CG106" s="91" t="s">
        <v>9</v>
      </c>
      <c r="CH106" s="93"/>
      <c r="CI106" s="94">
        <f t="shared" si="399"/>
        <v>0</v>
      </c>
      <c r="CK106" s="214"/>
      <c r="CL106" s="214"/>
      <c r="CM106" s="214"/>
      <c r="CN106" s="214"/>
      <c r="CO106" s="214"/>
      <c r="CP106" s="91" t="s">
        <v>9</v>
      </c>
      <c r="CQ106" s="93"/>
      <c r="CR106" s="94">
        <f t="shared" si="400"/>
        <v>0</v>
      </c>
      <c r="CT106" s="214"/>
      <c r="CU106" s="214"/>
      <c r="CV106" s="214"/>
      <c r="CW106" s="214"/>
      <c r="CX106" s="214"/>
      <c r="CY106" s="91" t="s">
        <v>9</v>
      </c>
      <c r="CZ106" s="93"/>
      <c r="DA106" s="94">
        <f t="shared" si="401"/>
        <v>0</v>
      </c>
      <c r="DC106" s="214"/>
      <c r="DD106" s="214"/>
      <c r="DE106" s="214"/>
      <c r="DF106" s="214"/>
      <c r="DG106" s="214"/>
      <c r="DH106" s="91" t="s">
        <v>9</v>
      </c>
      <c r="DI106" s="93"/>
      <c r="DJ106" s="94">
        <f t="shared" si="402"/>
        <v>0</v>
      </c>
      <c r="DL106" s="214"/>
      <c r="DM106" s="214"/>
      <c r="DN106" s="214"/>
      <c r="DO106" s="214"/>
      <c r="DP106" s="214"/>
      <c r="DQ106" s="91" t="s">
        <v>9</v>
      </c>
      <c r="DR106" s="93"/>
      <c r="DS106" s="94">
        <f t="shared" si="403"/>
        <v>0</v>
      </c>
      <c r="DU106" s="214"/>
      <c r="DV106" s="214"/>
      <c r="DW106" s="214"/>
      <c r="DX106" s="214"/>
      <c r="DY106" s="214"/>
      <c r="DZ106" s="91" t="s">
        <v>9</v>
      </c>
      <c r="EA106" s="93"/>
      <c r="EB106" s="94">
        <f t="shared" si="404"/>
        <v>0</v>
      </c>
      <c r="ED106" s="214"/>
      <c r="EE106" s="214"/>
      <c r="EF106" s="214"/>
      <c r="EG106" s="214"/>
      <c r="EH106" s="214"/>
      <c r="EI106" s="91" t="s">
        <v>9</v>
      </c>
      <c r="EJ106" s="93"/>
      <c r="EK106" s="94">
        <f t="shared" ref="EK106:EK107" si="409">IFERROR(EJ106/#REF!,0)</f>
        <v>0</v>
      </c>
      <c r="EM106" s="214"/>
      <c r="EN106" s="214"/>
      <c r="EO106" s="214"/>
      <c r="EP106" s="214"/>
      <c r="EQ106" s="214"/>
      <c r="ER106" s="91" t="s">
        <v>9</v>
      </c>
      <c r="ES106" s="93"/>
      <c r="ET106" s="94">
        <f t="shared" ref="ET106:ET107" si="410">IFERROR(ES106/#REF!,0)</f>
        <v>0</v>
      </c>
      <c r="EV106" s="214"/>
      <c r="EW106" s="214"/>
      <c r="EX106" s="214"/>
      <c r="EY106" s="214"/>
      <c r="EZ106" s="214"/>
      <c r="FA106" s="91" t="s">
        <v>9</v>
      </c>
      <c r="FB106" s="93"/>
      <c r="FC106" s="94">
        <f t="shared" si="405"/>
        <v>0</v>
      </c>
      <c r="FE106" s="214"/>
      <c r="FF106" s="214"/>
      <c r="FG106" s="214"/>
      <c r="FH106" s="214"/>
      <c r="FI106" s="214"/>
      <c r="FJ106" s="91" t="s">
        <v>9</v>
      </c>
      <c r="FK106" s="93"/>
      <c r="FL106" s="94">
        <f t="shared" ref="FL106:FL107" si="411">IFERROR(FK106/#REF!,0)</f>
        <v>0</v>
      </c>
      <c r="FN106" s="214"/>
      <c r="FO106" s="214"/>
      <c r="FP106" s="214"/>
      <c r="FQ106" s="214"/>
      <c r="FR106" s="214"/>
      <c r="FS106" s="91" t="s">
        <v>9</v>
      </c>
      <c r="FT106" s="93"/>
      <c r="FU106" s="94">
        <f t="shared" si="406"/>
        <v>0</v>
      </c>
      <c r="FW106" s="214"/>
      <c r="FX106" s="214"/>
      <c r="FY106" s="214"/>
      <c r="FZ106" s="214"/>
      <c r="GA106" s="214"/>
      <c r="GB106" s="91" t="s">
        <v>9</v>
      </c>
      <c r="GC106" s="95"/>
      <c r="GD106" s="94">
        <f t="shared" ref="GD106:GD107" si="412">IFERROR(GC106/#REF!,0)</f>
        <v>0</v>
      </c>
      <c r="GF106" s="214"/>
      <c r="GG106" s="214"/>
      <c r="GH106" s="214"/>
      <c r="GI106" s="214"/>
      <c r="GJ106" s="214"/>
      <c r="GK106" s="91" t="s">
        <v>9</v>
      </c>
      <c r="GL106" s="91"/>
      <c r="GM106" s="94">
        <f t="shared" si="407"/>
        <v>0</v>
      </c>
      <c r="GO106" s="214"/>
      <c r="GP106" s="214"/>
      <c r="GQ106" s="214"/>
      <c r="GR106" s="214"/>
      <c r="GS106" s="214"/>
      <c r="GT106" s="91" t="s">
        <v>9</v>
      </c>
      <c r="GU106" s="93"/>
      <c r="GV106" s="94">
        <f t="shared" si="408"/>
        <v>0</v>
      </c>
    </row>
    <row r="107" spans="2:204" ht="17.100000000000001" customHeight="1">
      <c r="B107" s="214"/>
      <c r="C107" s="214"/>
      <c r="D107" s="214"/>
      <c r="E107" s="214"/>
      <c r="F107" s="214"/>
      <c r="G107" s="91" t="s">
        <v>8</v>
      </c>
      <c r="H107" s="93"/>
      <c r="I107" s="94">
        <f>IFERROR(H107/H115,0)</f>
        <v>0</v>
      </c>
      <c r="K107" s="214"/>
      <c r="L107" s="214"/>
      <c r="M107" s="214"/>
      <c r="N107" s="214"/>
      <c r="O107" s="214"/>
      <c r="P107" s="91" t="s">
        <v>8</v>
      </c>
      <c r="Q107" s="93"/>
      <c r="R107" s="94">
        <f>IFERROR(Q107/Q115,0)</f>
        <v>0</v>
      </c>
      <c r="T107" s="214"/>
      <c r="U107" s="214"/>
      <c r="V107" s="214"/>
      <c r="W107" s="214"/>
      <c r="X107" s="214"/>
      <c r="Y107" s="91" t="s">
        <v>8</v>
      </c>
      <c r="Z107" s="93"/>
      <c r="AA107" s="94">
        <f>IFERROR(Z107/Z115,0)</f>
        <v>0</v>
      </c>
      <c r="AB107" s="214"/>
      <c r="AC107" s="214"/>
      <c r="AD107" s="214"/>
      <c r="AE107" s="214"/>
      <c r="AF107" s="214"/>
      <c r="AG107" s="91" t="s">
        <v>8</v>
      </c>
      <c r="AH107" s="93"/>
      <c r="AI107" s="94">
        <f>IFERROR(AH107/AH115,0)</f>
        <v>0</v>
      </c>
      <c r="AJ107" s="214"/>
      <c r="AK107" s="214"/>
      <c r="AL107" s="214"/>
      <c r="AM107" s="214"/>
      <c r="AN107" s="214"/>
      <c r="AO107" s="91" t="s">
        <v>8</v>
      </c>
      <c r="AP107" s="93"/>
      <c r="AQ107" s="94">
        <f>IFERROR(AP107/AP115,0)</f>
        <v>0</v>
      </c>
      <c r="AR107" s="214"/>
      <c r="AS107" s="214"/>
      <c r="AT107" s="214"/>
      <c r="AU107" s="214"/>
      <c r="AV107" s="214"/>
      <c r="AW107" s="91" t="s">
        <v>8</v>
      </c>
      <c r="AX107" s="93"/>
      <c r="AY107" s="94">
        <f>IFERROR(AX107/AX115,0)</f>
        <v>0</v>
      </c>
      <c r="BA107" s="214"/>
      <c r="BB107" s="214"/>
      <c r="BC107" s="214"/>
      <c r="BD107" s="214"/>
      <c r="BE107" s="214"/>
      <c r="BF107" s="91" t="s">
        <v>8</v>
      </c>
      <c r="BG107" s="93"/>
      <c r="BH107" s="94">
        <f>IFERROR(BG107/BG115,0)</f>
        <v>0</v>
      </c>
      <c r="BJ107" s="214"/>
      <c r="BK107" s="214"/>
      <c r="BL107" s="214"/>
      <c r="BM107" s="214"/>
      <c r="BN107" s="214"/>
      <c r="BO107" s="91" t="s">
        <v>8</v>
      </c>
      <c r="BP107" s="93"/>
      <c r="BQ107" s="94">
        <f>IFERROR(BP107/BP115,0)</f>
        <v>0</v>
      </c>
      <c r="BS107" s="214"/>
      <c r="BT107" s="214"/>
      <c r="BU107" s="214"/>
      <c r="BV107" s="214"/>
      <c r="BW107" s="214"/>
      <c r="BX107" s="91" t="s">
        <v>8</v>
      </c>
      <c r="BY107" s="93"/>
      <c r="BZ107" s="94">
        <f>IFERROR(BY107/BY115,0)</f>
        <v>0</v>
      </c>
      <c r="CB107" s="214"/>
      <c r="CC107" s="214"/>
      <c r="CD107" s="214"/>
      <c r="CE107" s="214"/>
      <c r="CF107" s="214"/>
      <c r="CG107" s="91" t="s">
        <v>8</v>
      </c>
      <c r="CH107" s="93"/>
      <c r="CI107" s="94">
        <f>IFERROR(CH107/CH115,0)</f>
        <v>0</v>
      </c>
      <c r="CK107" s="214"/>
      <c r="CL107" s="214"/>
      <c r="CM107" s="214"/>
      <c r="CN107" s="214"/>
      <c r="CO107" s="214"/>
      <c r="CP107" s="91" t="s">
        <v>8</v>
      </c>
      <c r="CQ107" s="93"/>
      <c r="CR107" s="94">
        <f>IFERROR(CQ107/CQ115,0)</f>
        <v>0</v>
      </c>
      <c r="CT107" s="214"/>
      <c r="CU107" s="214"/>
      <c r="CV107" s="214"/>
      <c r="CW107" s="214"/>
      <c r="CX107" s="214"/>
      <c r="CY107" s="91" t="s">
        <v>8</v>
      </c>
      <c r="CZ107" s="93"/>
      <c r="DA107" s="94">
        <f>IFERROR(CZ107/CZ115,0)</f>
        <v>0</v>
      </c>
      <c r="DC107" s="214"/>
      <c r="DD107" s="214"/>
      <c r="DE107" s="214"/>
      <c r="DF107" s="214"/>
      <c r="DG107" s="214"/>
      <c r="DH107" s="91" t="s">
        <v>8</v>
      </c>
      <c r="DI107" s="93"/>
      <c r="DJ107" s="94">
        <f>IFERROR(DI107/DI115,0)</f>
        <v>0</v>
      </c>
      <c r="DL107" s="214"/>
      <c r="DM107" s="214"/>
      <c r="DN107" s="214"/>
      <c r="DO107" s="214"/>
      <c r="DP107" s="214"/>
      <c r="DQ107" s="91" t="s">
        <v>8</v>
      </c>
      <c r="DR107" s="93"/>
      <c r="DS107" s="94">
        <f>IFERROR(DR107/DR115,0)</f>
        <v>0</v>
      </c>
      <c r="DU107" s="214"/>
      <c r="DV107" s="214"/>
      <c r="DW107" s="214"/>
      <c r="DX107" s="214"/>
      <c r="DY107" s="214"/>
      <c r="DZ107" s="91" t="s">
        <v>8</v>
      </c>
      <c r="EA107" s="93"/>
      <c r="EB107" s="94">
        <f>IFERROR(EA107/EA115,0)</f>
        <v>0</v>
      </c>
      <c r="ED107" s="214"/>
      <c r="EE107" s="214"/>
      <c r="EF107" s="214"/>
      <c r="EG107" s="214"/>
      <c r="EH107" s="214"/>
      <c r="EI107" s="91" t="s">
        <v>8</v>
      </c>
      <c r="EJ107" s="93"/>
      <c r="EK107" s="94">
        <f t="shared" si="409"/>
        <v>0</v>
      </c>
      <c r="EM107" s="214"/>
      <c r="EN107" s="214"/>
      <c r="EO107" s="214"/>
      <c r="EP107" s="214"/>
      <c r="EQ107" s="214"/>
      <c r="ER107" s="91" t="s">
        <v>8</v>
      </c>
      <c r="ES107" s="93"/>
      <c r="ET107" s="94">
        <f t="shared" si="410"/>
        <v>0</v>
      </c>
      <c r="EV107" s="214"/>
      <c r="EW107" s="214"/>
      <c r="EX107" s="214"/>
      <c r="EY107" s="214"/>
      <c r="EZ107" s="214"/>
      <c r="FA107" s="91" t="s">
        <v>8</v>
      </c>
      <c r="FB107" s="93"/>
      <c r="FC107" s="94">
        <f>IFERROR(FB107/FB115,0)</f>
        <v>0</v>
      </c>
      <c r="FE107" s="214"/>
      <c r="FF107" s="214"/>
      <c r="FG107" s="214"/>
      <c r="FH107" s="214"/>
      <c r="FI107" s="214"/>
      <c r="FJ107" s="91" t="s">
        <v>8</v>
      </c>
      <c r="FK107" s="93"/>
      <c r="FL107" s="94">
        <f t="shared" si="411"/>
        <v>0</v>
      </c>
      <c r="FN107" s="214"/>
      <c r="FO107" s="214"/>
      <c r="FP107" s="214"/>
      <c r="FQ107" s="214"/>
      <c r="FR107" s="214"/>
      <c r="FS107" s="91" t="s">
        <v>8</v>
      </c>
      <c r="FT107" s="93"/>
      <c r="FU107" s="94">
        <f t="shared" si="406"/>
        <v>0</v>
      </c>
      <c r="FW107" s="214"/>
      <c r="FX107" s="214"/>
      <c r="FY107" s="214"/>
      <c r="FZ107" s="214"/>
      <c r="GA107" s="214"/>
      <c r="GB107" s="91" t="s">
        <v>8</v>
      </c>
      <c r="GC107" s="95"/>
      <c r="GD107" s="94">
        <f t="shared" si="412"/>
        <v>0</v>
      </c>
      <c r="GF107" s="214"/>
      <c r="GG107" s="214"/>
      <c r="GH107" s="214"/>
      <c r="GI107" s="214"/>
      <c r="GJ107" s="214"/>
      <c r="GK107" s="91" t="s">
        <v>8</v>
      </c>
      <c r="GL107" s="91"/>
      <c r="GM107" s="94">
        <f>IFERROR(GL107/GL110,0)</f>
        <v>0</v>
      </c>
      <c r="GO107" s="214"/>
      <c r="GP107" s="214"/>
      <c r="GQ107" s="214"/>
      <c r="GR107" s="214"/>
      <c r="GS107" s="214"/>
      <c r="GT107" s="91" t="s">
        <v>8</v>
      </c>
      <c r="GU107" s="93"/>
      <c r="GV107" s="94">
        <f>IFERROR(GU107/GU110,0)</f>
        <v>0</v>
      </c>
    </row>
    <row r="108" spans="2:204" ht="17.100000000000001" customHeight="1">
      <c r="B108" s="215"/>
      <c r="C108" s="215"/>
      <c r="D108" s="215"/>
      <c r="E108" s="215"/>
      <c r="F108" s="215"/>
      <c r="G108" s="91" t="s">
        <v>11</v>
      </c>
      <c r="H108" s="93">
        <f>D105</f>
        <v>0</v>
      </c>
      <c r="I108" s="91"/>
      <c r="K108" s="215"/>
      <c r="L108" s="215"/>
      <c r="M108" s="215"/>
      <c r="N108" s="215"/>
      <c r="O108" s="215"/>
      <c r="P108" s="91" t="s">
        <v>11</v>
      </c>
      <c r="Q108" s="93">
        <f>M105</f>
        <v>0</v>
      </c>
      <c r="R108" s="91"/>
      <c r="T108" s="215"/>
      <c r="U108" s="215"/>
      <c r="V108" s="215"/>
      <c r="W108" s="215"/>
      <c r="X108" s="215"/>
      <c r="Y108" s="91" t="s">
        <v>11</v>
      </c>
      <c r="Z108" s="93">
        <f>V105</f>
        <v>0</v>
      </c>
      <c r="AA108" s="91"/>
      <c r="AB108" s="215"/>
      <c r="AC108" s="215"/>
      <c r="AD108" s="215"/>
      <c r="AE108" s="215"/>
      <c r="AF108" s="215"/>
      <c r="AG108" s="91" t="s">
        <v>11</v>
      </c>
      <c r="AH108" s="93">
        <f>AD105</f>
        <v>0</v>
      </c>
      <c r="AI108" s="91"/>
      <c r="AJ108" s="215"/>
      <c r="AK108" s="215"/>
      <c r="AL108" s="215"/>
      <c r="AM108" s="215"/>
      <c r="AN108" s="215"/>
      <c r="AO108" s="91" t="s">
        <v>11</v>
      </c>
      <c r="AP108" s="93">
        <f>AL105</f>
        <v>0</v>
      </c>
      <c r="AQ108" s="91"/>
      <c r="AR108" s="215"/>
      <c r="AS108" s="215"/>
      <c r="AT108" s="215"/>
      <c r="AU108" s="215"/>
      <c r="AV108" s="215"/>
      <c r="AW108" s="91" t="s">
        <v>11</v>
      </c>
      <c r="AX108" s="93">
        <f>AT105</f>
        <v>0</v>
      </c>
      <c r="AY108" s="91"/>
      <c r="BA108" s="215"/>
      <c r="BB108" s="215"/>
      <c r="BC108" s="215"/>
      <c r="BD108" s="215"/>
      <c r="BE108" s="215"/>
      <c r="BF108" s="91" t="s">
        <v>11</v>
      </c>
      <c r="BG108" s="93">
        <f>BC105</f>
        <v>0</v>
      </c>
      <c r="BH108" s="91"/>
      <c r="BJ108" s="215"/>
      <c r="BK108" s="215"/>
      <c r="BL108" s="215"/>
      <c r="BM108" s="215"/>
      <c r="BN108" s="215"/>
      <c r="BO108" s="91" t="s">
        <v>11</v>
      </c>
      <c r="BP108" s="93">
        <f>BL105</f>
        <v>0</v>
      </c>
      <c r="BQ108" s="91"/>
      <c r="BS108" s="215"/>
      <c r="BT108" s="215"/>
      <c r="BU108" s="215"/>
      <c r="BV108" s="215"/>
      <c r="BW108" s="215"/>
      <c r="BX108" s="91" t="s">
        <v>11</v>
      </c>
      <c r="BY108" s="93">
        <f>BU105</f>
        <v>0</v>
      </c>
      <c r="BZ108" s="91"/>
      <c r="CB108" s="215"/>
      <c r="CC108" s="215"/>
      <c r="CD108" s="215"/>
      <c r="CE108" s="215"/>
      <c r="CF108" s="215"/>
      <c r="CG108" s="91" t="s">
        <v>11</v>
      </c>
      <c r="CH108" s="93">
        <f>CD105</f>
        <v>0</v>
      </c>
      <c r="CI108" s="91"/>
      <c r="CK108" s="215"/>
      <c r="CL108" s="215"/>
      <c r="CM108" s="215"/>
      <c r="CN108" s="215"/>
      <c r="CO108" s="215"/>
      <c r="CP108" s="91" t="s">
        <v>11</v>
      </c>
      <c r="CQ108" s="93">
        <f>CM105</f>
        <v>0</v>
      </c>
      <c r="CR108" s="91"/>
      <c r="CT108" s="215"/>
      <c r="CU108" s="215"/>
      <c r="CV108" s="215"/>
      <c r="CW108" s="215"/>
      <c r="CX108" s="215"/>
      <c r="CY108" s="91" t="s">
        <v>11</v>
      </c>
      <c r="CZ108" s="93">
        <f>CV105</f>
        <v>0</v>
      </c>
      <c r="DA108" s="91"/>
      <c r="DC108" s="215"/>
      <c r="DD108" s="215"/>
      <c r="DE108" s="215"/>
      <c r="DF108" s="215"/>
      <c r="DG108" s="215"/>
      <c r="DH108" s="91" t="s">
        <v>11</v>
      </c>
      <c r="DI108" s="93">
        <f>DE105</f>
        <v>0</v>
      </c>
      <c r="DJ108" s="91"/>
      <c r="DL108" s="215"/>
      <c r="DM108" s="215"/>
      <c r="DN108" s="215"/>
      <c r="DO108" s="215"/>
      <c r="DP108" s="215"/>
      <c r="DQ108" s="91" t="s">
        <v>11</v>
      </c>
      <c r="DR108" s="93">
        <f>DN105</f>
        <v>0</v>
      </c>
      <c r="DS108" s="91"/>
      <c r="DU108" s="215"/>
      <c r="DV108" s="215"/>
      <c r="DW108" s="215"/>
      <c r="DX108" s="215"/>
      <c r="DY108" s="215"/>
      <c r="DZ108" s="91" t="s">
        <v>11</v>
      </c>
      <c r="EA108" s="93">
        <f>DW105</f>
        <v>0</v>
      </c>
      <c r="EB108" s="91"/>
      <c r="ED108" s="215"/>
      <c r="EE108" s="215"/>
      <c r="EF108" s="215"/>
      <c r="EG108" s="215"/>
      <c r="EH108" s="215"/>
      <c r="EI108" s="91" t="s">
        <v>11</v>
      </c>
      <c r="EJ108" s="93">
        <f>EF105</f>
        <v>0</v>
      </c>
      <c r="EK108" s="91"/>
      <c r="EM108" s="215"/>
      <c r="EN108" s="215"/>
      <c r="EO108" s="215"/>
      <c r="EP108" s="215"/>
      <c r="EQ108" s="215"/>
      <c r="ER108" s="91" t="s">
        <v>11</v>
      </c>
      <c r="ES108" s="93">
        <f>EO105</f>
        <v>0</v>
      </c>
      <c r="ET108" s="91"/>
      <c r="EV108" s="215"/>
      <c r="EW108" s="215"/>
      <c r="EX108" s="215"/>
      <c r="EY108" s="215"/>
      <c r="EZ108" s="215"/>
      <c r="FA108" s="91" t="s">
        <v>11</v>
      </c>
      <c r="FB108" s="93">
        <f>EX105</f>
        <v>43700000</v>
      </c>
      <c r="FC108" s="91"/>
      <c r="FE108" s="215"/>
      <c r="FF108" s="215"/>
      <c r="FG108" s="215"/>
      <c r="FH108" s="215"/>
      <c r="FI108" s="215"/>
      <c r="FJ108" s="91" t="s">
        <v>11</v>
      </c>
      <c r="FK108" s="93">
        <f>FG105</f>
        <v>0</v>
      </c>
      <c r="FL108" s="91"/>
      <c r="FN108" s="215"/>
      <c r="FO108" s="215"/>
      <c r="FP108" s="215"/>
      <c r="FQ108" s="215"/>
      <c r="FR108" s="215"/>
      <c r="FS108" s="91" t="s">
        <v>11</v>
      </c>
      <c r="FT108" s="93">
        <f>FP105</f>
        <v>0</v>
      </c>
      <c r="FU108" s="91"/>
      <c r="FW108" s="215"/>
      <c r="FX108" s="215"/>
      <c r="FY108" s="215"/>
      <c r="FZ108" s="215"/>
      <c r="GA108" s="215"/>
      <c r="GB108" s="91" t="s">
        <v>11</v>
      </c>
      <c r="GC108" s="95">
        <f>FY105</f>
        <v>0</v>
      </c>
      <c r="GD108" s="91"/>
      <c r="GF108" s="215"/>
      <c r="GG108" s="215"/>
      <c r="GH108" s="215"/>
      <c r="GI108" s="215"/>
      <c r="GJ108" s="215"/>
      <c r="GK108" s="91" t="s">
        <v>11</v>
      </c>
      <c r="GL108" s="91">
        <f>GH105</f>
        <v>0</v>
      </c>
      <c r="GM108" s="91"/>
      <c r="GO108" s="215"/>
      <c r="GP108" s="215"/>
      <c r="GQ108" s="215"/>
      <c r="GR108" s="215"/>
      <c r="GS108" s="215"/>
      <c r="GT108" s="91" t="s">
        <v>11</v>
      </c>
      <c r="GU108" s="93">
        <f>GQ105</f>
        <v>0</v>
      </c>
      <c r="GV108" s="91"/>
    </row>
    <row r="109" spans="2:204" ht="17.100000000000001" customHeight="1">
      <c r="H109" s="90"/>
      <c r="Q109" s="90"/>
      <c r="Z109" s="90"/>
      <c r="AH109" s="90"/>
      <c r="AP109" s="90"/>
      <c r="AX109" s="90"/>
      <c r="BG109" s="90"/>
      <c r="BP109" s="90"/>
      <c r="BY109" s="90"/>
      <c r="CH109" s="90"/>
      <c r="CQ109" s="90"/>
      <c r="CZ109" s="90"/>
      <c r="DI109" s="90"/>
      <c r="DR109" s="90"/>
      <c r="EA109" s="90"/>
      <c r="EF109" s="97"/>
      <c r="EJ109" s="90"/>
      <c r="EN109" s="96"/>
      <c r="ES109" s="90"/>
      <c r="FB109" s="90"/>
      <c r="FG109" s="97"/>
      <c r="FK109" s="90"/>
      <c r="FT109" s="90"/>
      <c r="FY109" s="101"/>
      <c r="FZ109" s="96"/>
      <c r="GC109" s="99"/>
      <c r="GL109" s="80"/>
      <c r="GU109" s="90"/>
    </row>
    <row r="110" spans="2:204" ht="17.100000000000001" customHeight="1">
      <c r="B110" s="213">
        <f>B105+1</f>
        <v>10</v>
      </c>
      <c r="C110" s="216"/>
      <c r="D110" s="213"/>
      <c r="E110" s="213"/>
      <c r="F110" s="213"/>
      <c r="G110" s="91" t="s">
        <v>148</v>
      </c>
      <c r="H110" s="93"/>
      <c r="I110" s="94">
        <f>IFERROR(H110/H113,0)</f>
        <v>0</v>
      </c>
      <c r="K110" s="213">
        <f>K105+1</f>
        <v>10</v>
      </c>
      <c r="L110" s="216"/>
      <c r="M110" s="213"/>
      <c r="N110" s="213"/>
      <c r="O110" s="213"/>
      <c r="P110" s="91" t="s">
        <v>148</v>
      </c>
      <c r="Q110" s="93"/>
      <c r="R110" s="94">
        <f>IFERROR(Q110/Q113,0)</f>
        <v>0</v>
      </c>
      <c r="T110" s="213">
        <f>T105+1</f>
        <v>10</v>
      </c>
      <c r="U110" s="213"/>
      <c r="V110" s="213"/>
      <c r="W110" s="213"/>
      <c r="X110" s="213"/>
      <c r="Y110" s="91" t="s">
        <v>148</v>
      </c>
      <c r="Z110" s="93"/>
      <c r="AA110" s="94">
        <f t="shared" ref="AA110:AA111" si="413">IFERROR(Z110/Z113,0)</f>
        <v>0</v>
      </c>
      <c r="AB110" s="213">
        <f>AB105+1</f>
        <v>10</v>
      </c>
      <c r="AC110" s="216"/>
      <c r="AD110" s="213"/>
      <c r="AE110" s="213"/>
      <c r="AF110" s="213"/>
      <c r="AG110" s="91" t="s">
        <v>148</v>
      </c>
      <c r="AH110" s="93"/>
      <c r="AI110" s="94">
        <f>IFERROR(AH110/AH113,0)</f>
        <v>0</v>
      </c>
      <c r="AJ110" s="213">
        <f>AJ105+1</f>
        <v>10</v>
      </c>
      <c r="AK110" s="216"/>
      <c r="AL110" s="213"/>
      <c r="AM110" s="213"/>
      <c r="AN110" s="213"/>
      <c r="AO110" s="91" t="s">
        <v>148</v>
      </c>
      <c r="AP110" s="93"/>
      <c r="AQ110" s="94">
        <f>IFERROR(AP110/AP113,0)</f>
        <v>0</v>
      </c>
      <c r="AR110" s="213">
        <f>AR105+1</f>
        <v>10</v>
      </c>
      <c r="AS110" s="213"/>
      <c r="AT110" s="213"/>
      <c r="AU110" s="213"/>
      <c r="AV110" s="213"/>
      <c r="AW110" s="91" t="s">
        <v>148</v>
      </c>
      <c r="AX110" s="93"/>
      <c r="AY110" s="94">
        <f t="shared" ref="AY110:AY111" si="414">IFERROR(AX110/AX113,0)</f>
        <v>0</v>
      </c>
      <c r="BA110" s="213">
        <f>BA105+1</f>
        <v>10</v>
      </c>
      <c r="BB110" s="216"/>
      <c r="BC110" s="213"/>
      <c r="BD110" s="213"/>
      <c r="BE110" s="213"/>
      <c r="BF110" s="91" t="s">
        <v>148</v>
      </c>
      <c r="BG110" s="93"/>
      <c r="BH110" s="94">
        <f>IFERROR(BG110/BG113,0)</f>
        <v>0</v>
      </c>
      <c r="BJ110" s="213">
        <f>BJ105+1</f>
        <v>10</v>
      </c>
      <c r="BK110" s="216"/>
      <c r="BL110" s="213"/>
      <c r="BM110" s="213"/>
      <c r="BN110" s="213"/>
      <c r="BO110" s="91" t="s">
        <v>148</v>
      </c>
      <c r="BP110" s="93"/>
      <c r="BQ110" s="94">
        <f>IFERROR(BP110/BP113,0)</f>
        <v>0</v>
      </c>
      <c r="BS110" s="213">
        <f>BS105+1</f>
        <v>10</v>
      </c>
      <c r="BT110" s="213"/>
      <c r="BU110" s="213"/>
      <c r="BV110" s="213"/>
      <c r="BW110" s="213"/>
      <c r="BX110" s="91" t="s">
        <v>148</v>
      </c>
      <c r="BY110" s="93"/>
      <c r="BZ110" s="94">
        <f t="shared" ref="BZ110:BZ111" si="415">IFERROR(BY110/BY113,0)</f>
        <v>0</v>
      </c>
      <c r="CB110" s="213">
        <f>CB105+1</f>
        <v>10</v>
      </c>
      <c r="CC110" s="216"/>
      <c r="CD110" s="213"/>
      <c r="CE110" s="213"/>
      <c r="CF110" s="213"/>
      <c r="CG110" s="91" t="s">
        <v>148</v>
      </c>
      <c r="CH110" s="93"/>
      <c r="CI110" s="94">
        <f>IFERROR(CH110/CH113,0)</f>
        <v>0</v>
      </c>
      <c r="CK110" s="213">
        <f>CK105+1</f>
        <v>10</v>
      </c>
      <c r="CL110" s="216"/>
      <c r="CM110" s="213"/>
      <c r="CN110" s="213"/>
      <c r="CO110" s="213"/>
      <c r="CP110" s="91" t="s">
        <v>148</v>
      </c>
      <c r="CQ110" s="93"/>
      <c r="CR110" s="94">
        <f>IFERROR(CQ110/CQ113,0)</f>
        <v>0</v>
      </c>
      <c r="CT110" s="213">
        <f>CT105+1</f>
        <v>10</v>
      </c>
      <c r="CU110" s="213"/>
      <c r="CV110" s="213"/>
      <c r="CW110" s="213"/>
      <c r="CX110" s="213"/>
      <c r="CY110" s="91" t="s">
        <v>148</v>
      </c>
      <c r="CZ110" s="93"/>
      <c r="DA110" s="94">
        <f t="shared" ref="DA110:DA111" si="416">IFERROR(CZ110/CZ113,0)</f>
        <v>0</v>
      </c>
      <c r="DC110" s="213">
        <f>DC105+1</f>
        <v>10</v>
      </c>
      <c r="DD110" s="216"/>
      <c r="DE110" s="213"/>
      <c r="DF110" s="213"/>
      <c r="DG110" s="213"/>
      <c r="DH110" s="91" t="s">
        <v>148</v>
      </c>
      <c r="DI110" s="93"/>
      <c r="DJ110" s="94">
        <f>IFERROR(DI110/DI113,0)</f>
        <v>0</v>
      </c>
      <c r="DL110" s="213">
        <f>DL105+1</f>
        <v>10</v>
      </c>
      <c r="DM110" s="216"/>
      <c r="DN110" s="213"/>
      <c r="DO110" s="213"/>
      <c r="DP110" s="213"/>
      <c r="DQ110" s="91" t="s">
        <v>148</v>
      </c>
      <c r="DR110" s="93"/>
      <c r="DS110" s="94">
        <f>IFERROR(DR110/DR113,0)</f>
        <v>0</v>
      </c>
      <c r="DU110" s="213">
        <f>DU105+1</f>
        <v>10</v>
      </c>
      <c r="DV110" s="213"/>
      <c r="DW110" s="213"/>
      <c r="DX110" s="213"/>
      <c r="DY110" s="213"/>
      <c r="DZ110" s="91" t="s">
        <v>148</v>
      </c>
      <c r="EA110" s="93"/>
      <c r="EB110" s="94">
        <f t="shared" ref="EB110:EB111" si="417">IFERROR(EA110/EA113,0)</f>
        <v>0</v>
      </c>
      <c r="ED110" s="213">
        <f>ED105+1</f>
        <v>10</v>
      </c>
      <c r="EE110" s="216"/>
      <c r="EF110" s="213"/>
      <c r="EG110" s="213"/>
      <c r="EH110" s="213"/>
      <c r="EI110" s="91" t="s">
        <v>148</v>
      </c>
      <c r="EJ110" s="93"/>
      <c r="EK110" s="94">
        <f>IFERROR(EJ110/EJ113,0)</f>
        <v>0</v>
      </c>
      <c r="EM110" s="213">
        <f>EM105+1</f>
        <v>10</v>
      </c>
      <c r="EN110" s="216"/>
      <c r="EO110" s="213"/>
      <c r="EP110" s="213"/>
      <c r="EQ110" s="213"/>
      <c r="ER110" s="91" t="s">
        <v>148</v>
      </c>
      <c r="ES110" s="93"/>
      <c r="ET110" s="94">
        <f>IFERROR(ES110/ES113,0)</f>
        <v>0</v>
      </c>
      <c r="EV110" s="213">
        <f>EV105+1</f>
        <v>10</v>
      </c>
      <c r="EW110" s="213" t="s">
        <v>359</v>
      </c>
      <c r="EX110" s="213">
        <v>208128000</v>
      </c>
      <c r="EY110" s="213"/>
      <c r="EZ110" s="213"/>
      <c r="FA110" s="91" t="s">
        <v>148</v>
      </c>
      <c r="FB110" s="93"/>
      <c r="FC110" s="94">
        <f t="shared" ref="FC110:FC111" si="418">IFERROR(FB110/FB113,0)</f>
        <v>0</v>
      </c>
      <c r="FE110" s="213">
        <f>FE105+1</f>
        <v>10</v>
      </c>
      <c r="FF110" s="213"/>
      <c r="FG110" s="217"/>
      <c r="FH110" s="213"/>
      <c r="FI110" s="213"/>
      <c r="FJ110" s="91" t="s">
        <v>148</v>
      </c>
      <c r="FK110" s="93"/>
      <c r="FL110" s="94">
        <f>IFERROR(FK110/FK113,0)</f>
        <v>0</v>
      </c>
      <c r="FN110" s="213">
        <f>FN105+1</f>
        <v>10</v>
      </c>
      <c r="FO110" s="213"/>
      <c r="FP110" s="213"/>
      <c r="FQ110" s="213"/>
      <c r="FR110" s="213"/>
      <c r="FS110" s="91" t="s">
        <v>148</v>
      </c>
      <c r="FT110" s="93"/>
      <c r="FU110" s="94">
        <f t="shared" ref="FU110:FU111" si="419">IFERROR(FT110/FT113,0)</f>
        <v>0</v>
      </c>
      <c r="FW110" s="213">
        <f>FW105+1</f>
        <v>10</v>
      </c>
      <c r="FX110" s="213"/>
      <c r="FY110" s="218"/>
      <c r="FZ110" s="216"/>
      <c r="GA110" s="213"/>
      <c r="GB110" s="91" t="s">
        <v>148</v>
      </c>
      <c r="GC110" s="95"/>
      <c r="GD110" s="94">
        <f t="shared" ref="GD110:GD111" si="420">IFERROR(GC110/GC113,0)</f>
        <v>0</v>
      </c>
      <c r="GF110" s="213">
        <f>GF105+1</f>
        <v>10</v>
      </c>
      <c r="GG110" s="213"/>
      <c r="GH110" s="213"/>
      <c r="GI110" s="213"/>
      <c r="GJ110" s="213"/>
      <c r="GK110" s="91" t="s">
        <v>148</v>
      </c>
      <c r="GL110" s="91"/>
      <c r="GM110" s="94">
        <f>IFERROR(GL110/GL113,0)</f>
        <v>0</v>
      </c>
      <c r="GO110" s="213">
        <f>GO105+1</f>
        <v>10</v>
      </c>
      <c r="GP110" s="213"/>
      <c r="GQ110" s="213"/>
      <c r="GR110" s="213"/>
      <c r="GS110" s="213"/>
      <c r="GT110" s="91" t="s">
        <v>148</v>
      </c>
      <c r="GU110" s="93"/>
      <c r="GV110" s="94">
        <f>IFERROR(GU110/GU113,0)</f>
        <v>0</v>
      </c>
    </row>
    <row r="111" spans="2:204" ht="17.100000000000001" customHeight="1">
      <c r="B111" s="214"/>
      <c r="C111" s="214"/>
      <c r="D111" s="214"/>
      <c r="E111" s="214"/>
      <c r="F111" s="214"/>
      <c r="G111" s="91" t="s">
        <v>9</v>
      </c>
      <c r="H111" s="93"/>
      <c r="I111" s="94">
        <f t="shared" ref="I111:I112" si="421">IFERROR(H111/#REF!,0)</f>
        <v>0</v>
      </c>
      <c r="K111" s="214"/>
      <c r="L111" s="214"/>
      <c r="M111" s="214"/>
      <c r="N111" s="214"/>
      <c r="O111" s="214"/>
      <c r="P111" s="91" t="s">
        <v>9</v>
      </c>
      <c r="Q111" s="93"/>
      <c r="R111" s="94">
        <f t="shared" ref="R111:R112" si="422">IFERROR(Q111/#REF!,0)</f>
        <v>0</v>
      </c>
      <c r="T111" s="214"/>
      <c r="U111" s="214"/>
      <c r="V111" s="214"/>
      <c r="W111" s="214"/>
      <c r="X111" s="214"/>
      <c r="Y111" s="91" t="s">
        <v>9</v>
      </c>
      <c r="Z111" s="93"/>
      <c r="AA111" s="94">
        <f t="shared" si="413"/>
        <v>0</v>
      </c>
      <c r="AB111" s="214"/>
      <c r="AC111" s="214"/>
      <c r="AD111" s="214"/>
      <c r="AE111" s="214"/>
      <c r="AF111" s="214"/>
      <c r="AG111" s="91" t="s">
        <v>9</v>
      </c>
      <c r="AH111" s="93"/>
      <c r="AI111" s="94">
        <f t="shared" ref="AI111:AI112" si="423">IFERROR(AH111/#REF!,0)</f>
        <v>0</v>
      </c>
      <c r="AJ111" s="214"/>
      <c r="AK111" s="214"/>
      <c r="AL111" s="214"/>
      <c r="AM111" s="214"/>
      <c r="AN111" s="214"/>
      <c r="AO111" s="91" t="s">
        <v>9</v>
      </c>
      <c r="AP111" s="93"/>
      <c r="AQ111" s="94">
        <f t="shared" ref="AQ111:AQ112" si="424">IFERROR(AP111/#REF!,0)</f>
        <v>0</v>
      </c>
      <c r="AR111" s="214"/>
      <c r="AS111" s="214"/>
      <c r="AT111" s="214"/>
      <c r="AU111" s="214"/>
      <c r="AV111" s="214"/>
      <c r="AW111" s="91" t="s">
        <v>9</v>
      </c>
      <c r="AX111" s="93"/>
      <c r="AY111" s="94">
        <f t="shared" si="414"/>
        <v>0</v>
      </c>
      <c r="BA111" s="214"/>
      <c r="BB111" s="214"/>
      <c r="BC111" s="214"/>
      <c r="BD111" s="214"/>
      <c r="BE111" s="214"/>
      <c r="BF111" s="91" t="s">
        <v>9</v>
      </c>
      <c r="BG111" s="93"/>
      <c r="BH111" s="94">
        <f t="shared" ref="BH111:BH112" si="425">IFERROR(BG111/#REF!,0)</f>
        <v>0</v>
      </c>
      <c r="BJ111" s="214"/>
      <c r="BK111" s="214"/>
      <c r="BL111" s="214"/>
      <c r="BM111" s="214"/>
      <c r="BN111" s="214"/>
      <c r="BO111" s="91" t="s">
        <v>9</v>
      </c>
      <c r="BP111" s="93"/>
      <c r="BQ111" s="94">
        <f t="shared" ref="BQ111:BQ112" si="426">IFERROR(BP111/#REF!,0)</f>
        <v>0</v>
      </c>
      <c r="BS111" s="214"/>
      <c r="BT111" s="214"/>
      <c r="BU111" s="214"/>
      <c r="BV111" s="214"/>
      <c r="BW111" s="214"/>
      <c r="BX111" s="91" t="s">
        <v>9</v>
      </c>
      <c r="BY111" s="93"/>
      <c r="BZ111" s="94">
        <f t="shared" si="415"/>
        <v>0</v>
      </c>
      <c r="CB111" s="214"/>
      <c r="CC111" s="214"/>
      <c r="CD111" s="214"/>
      <c r="CE111" s="214"/>
      <c r="CF111" s="214"/>
      <c r="CG111" s="91" t="s">
        <v>9</v>
      </c>
      <c r="CH111" s="93"/>
      <c r="CI111" s="94">
        <f t="shared" ref="CI111:CI112" si="427">IFERROR(CH111/#REF!,0)</f>
        <v>0</v>
      </c>
      <c r="CK111" s="214"/>
      <c r="CL111" s="214"/>
      <c r="CM111" s="214"/>
      <c r="CN111" s="214"/>
      <c r="CO111" s="214"/>
      <c r="CP111" s="91" t="s">
        <v>9</v>
      </c>
      <c r="CQ111" s="93"/>
      <c r="CR111" s="94">
        <f t="shared" ref="CR111:CR112" si="428">IFERROR(CQ111/#REF!,0)</f>
        <v>0</v>
      </c>
      <c r="CT111" s="214"/>
      <c r="CU111" s="214"/>
      <c r="CV111" s="214"/>
      <c r="CW111" s="214"/>
      <c r="CX111" s="214"/>
      <c r="CY111" s="91" t="s">
        <v>9</v>
      </c>
      <c r="CZ111" s="93"/>
      <c r="DA111" s="94">
        <f t="shared" si="416"/>
        <v>0</v>
      </c>
      <c r="DC111" s="214"/>
      <c r="DD111" s="214"/>
      <c r="DE111" s="214"/>
      <c r="DF111" s="214"/>
      <c r="DG111" s="214"/>
      <c r="DH111" s="91" t="s">
        <v>9</v>
      </c>
      <c r="DI111" s="93"/>
      <c r="DJ111" s="94">
        <f t="shared" ref="DJ111:DJ112" si="429">IFERROR(DI111/#REF!,0)</f>
        <v>0</v>
      </c>
      <c r="DL111" s="214"/>
      <c r="DM111" s="214"/>
      <c r="DN111" s="214"/>
      <c r="DO111" s="214"/>
      <c r="DP111" s="214"/>
      <c r="DQ111" s="91" t="s">
        <v>9</v>
      </c>
      <c r="DR111" s="93"/>
      <c r="DS111" s="94">
        <f t="shared" ref="DS111:DS112" si="430">IFERROR(DR111/#REF!,0)</f>
        <v>0</v>
      </c>
      <c r="DU111" s="214"/>
      <c r="DV111" s="214"/>
      <c r="DW111" s="214"/>
      <c r="DX111" s="214"/>
      <c r="DY111" s="214"/>
      <c r="DZ111" s="91" t="s">
        <v>9</v>
      </c>
      <c r="EA111" s="93"/>
      <c r="EB111" s="94">
        <f t="shared" si="417"/>
        <v>0</v>
      </c>
      <c r="ED111" s="214"/>
      <c r="EE111" s="214"/>
      <c r="EF111" s="214"/>
      <c r="EG111" s="214"/>
      <c r="EH111" s="214"/>
      <c r="EI111" s="91" t="s">
        <v>9</v>
      </c>
      <c r="EJ111" s="93"/>
      <c r="EK111" s="94">
        <f t="shared" ref="EK111:EK112" si="431">IFERROR(EJ111/#REF!,0)</f>
        <v>0</v>
      </c>
      <c r="EM111" s="214"/>
      <c r="EN111" s="214"/>
      <c r="EO111" s="214"/>
      <c r="EP111" s="214"/>
      <c r="EQ111" s="214"/>
      <c r="ER111" s="91" t="s">
        <v>9</v>
      </c>
      <c r="ES111" s="93"/>
      <c r="ET111" s="94">
        <f t="shared" ref="ET111:ET112" si="432">IFERROR(ES111/#REF!,0)</f>
        <v>0</v>
      </c>
      <c r="EV111" s="214"/>
      <c r="EW111" s="214"/>
      <c r="EX111" s="214"/>
      <c r="EY111" s="214"/>
      <c r="EZ111" s="214"/>
      <c r="FA111" s="91" t="s">
        <v>9</v>
      </c>
      <c r="FB111" s="93"/>
      <c r="FC111" s="94">
        <f t="shared" si="418"/>
        <v>0</v>
      </c>
      <c r="FE111" s="214"/>
      <c r="FF111" s="214"/>
      <c r="FG111" s="214"/>
      <c r="FH111" s="214"/>
      <c r="FI111" s="214"/>
      <c r="FJ111" s="91" t="s">
        <v>9</v>
      </c>
      <c r="FK111" s="93"/>
      <c r="FL111" s="94">
        <f t="shared" ref="FL111:FL112" si="433">IFERROR(FK111/#REF!,0)</f>
        <v>0</v>
      </c>
      <c r="FN111" s="214"/>
      <c r="FO111" s="214"/>
      <c r="FP111" s="214"/>
      <c r="FQ111" s="214"/>
      <c r="FR111" s="214"/>
      <c r="FS111" s="91" t="s">
        <v>9</v>
      </c>
      <c r="FT111" s="93"/>
      <c r="FU111" s="94">
        <f t="shared" si="419"/>
        <v>0</v>
      </c>
      <c r="FW111" s="214"/>
      <c r="FX111" s="214"/>
      <c r="FY111" s="214"/>
      <c r="FZ111" s="214"/>
      <c r="GA111" s="214"/>
      <c r="GB111" s="91" t="s">
        <v>9</v>
      </c>
      <c r="GC111" s="95"/>
      <c r="GD111" s="94">
        <f t="shared" si="420"/>
        <v>0</v>
      </c>
      <c r="GF111" s="214"/>
      <c r="GG111" s="214"/>
      <c r="GH111" s="214"/>
      <c r="GI111" s="214"/>
      <c r="GJ111" s="214"/>
      <c r="GK111" s="91" t="s">
        <v>9</v>
      </c>
      <c r="GL111" s="91"/>
      <c r="GM111" s="94">
        <f t="shared" ref="GM111:GM112" si="434">IFERROR(GL111/#REF!,0)</f>
        <v>0</v>
      </c>
      <c r="GO111" s="214"/>
      <c r="GP111" s="214"/>
      <c r="GQ111" s="214"/>
      <c r="GR111" s="214"/>
      <c r="GS111" s="214"/>
      <c r="GT111" s="91" t="s">
        <v>9</v>
      </c>
      <c r="GU111" s="93"/>
      <c r="GV111" s="94">
        <f t="shared" ref="GV111:GV112" si="435">IFERROR(GU111/#REF!,0)</f>
        <v>0</v>
      </c>
    </row>
    <row r="112" spans="2:204" ht="17.100000000000001" customHeight="1">
      <c r="B112" s="214"/>
      <c r="C112" s="214"/>
      <c r="D112" s="214"/>
      <c r="E112" s="214"/>
      <c r="F112" s="214"/>
      <c r="G112" s="91" t="s">
        <v>8</v>
      </c>
      <c r="H112" s="93"/>
      <c r="I112" s="94">
        <f t="shared" si="421"/>
        <v>0</v>
      </c>
      <c r="K112" s="214"/>
      <c r="L112" s="214"/>
      <c r="M112" s="214"/>
      <c r="N112" s="214"/>
      <c r="O112" s="214"/>
      <c r="P112" s="91" t="s">
        <v>8</v>
      </c>
      <c r="Q112" s="93"/>
      <c r="R112" s="94">
        <f t="shared" si="422"/>
        <v>0</v>
      </c>
      <c r="T112" s="214"/>
      <c r="U112" s="214"/>
      <c r="V112" s="214"/>
      <c r="W112" s="214"/>
      <c r="X112" s="214"/>
      <c r="Y112" s="91" t="s">
        <v>8</v>
      </c>
      <c r="Z112" s="93"/>
      <c r="AA112" s="94">
        <f>IFERROR(Z112/#REF!,0)</f>
        <v>0</v>
      </c>
      <c r="AB112" s="214"/>
      <c r="AC112" s="214"/>
      <c r="AD112" s="214"/>
      <c r="AE112" s="214"/>
      <c r="AF112" s="214"/>
      <c r="AG112" s="91" t="s">
        <v>8</v>
      </c>
      <c r="AH112" s="93"/>
      <c r="AI112" s="94">
        <f t="shared" si="423"/>
        <v>0</v>
      </c>
      <c r="AJ112" s="214"/>
      <c r="AK112" s="214"/>
      <c r="AL112" s="214"/>
      <c r="AM112" s="214"/>
      <c r="AN112" s="214"/>
      <c r="AO112" s="91" t="s">
        <v>8</v>
      </c>
      <c r="AP112" s="93"/>
      <c r="AQ112" s="94">
        <f t="shared" si="424"/>
        <v>0</v>
      </c>
      <c r="AR112" s="214"/>
      <c r="AS112" s="214"/>
      <c r="AT112" s="214"/>
      <c r="AU112" s="214"/>
      <c r="AV112" s="214"/>
      <c r="AW112" s="91" t="s">
        <v>8</v>
      </c>
      <c r="AX112" s="93"/>
      <c r="AY112" s="94">
        <f>IFERROR(AX112/#REF!,0)</f>
        <v>0</v>
      </c>
      <c r="BA112" s="214"/>
      <c r="BB112" s="214"/>
      <c r="BC112" s="214"/>
      <c r="BD112" s="214"/>
      <c r="BE112" s="214"/>
      <c r="BF112" s="91" t="s">
        <v>8</v>
      </c>
      <c r="BG112" s="93"/>
      <c r="BH112" s="94">
        <f t="shared" si="425"/>
        <v>0</v>
      </c>
      <c r="BJ112" s="214"/>
      <c r="BK112" s="214"/>
      <c r="BL112" s="214"/>
      <c r="BM112" s="214"/>
      <c r="BN112" s="214"/>
      <c r="BO112" s="91" t="s">
        <v>8</v>
      </c>
      <c r="BP112" s="93"/>
      <c r="BQ112" s="94">
        <f t="shared" si="426"/>
        <v>0</v>
      </c>
      <c r="BS112" s="214"/>
      <c r="BT112" s="214"/>
      <c r="BU112" s="214"/>
      <c r="BV112" s="214"/>
      <c r="BW112" s="214"/>
      <c r="BX112" s="91" t="s">
        <v>8</v>
      </c>
      <c r="BY112" s="93"/>
      <c r="BZ112" s="94">
        <f>IFERROR(BY112/#REF!,0)</f>
        <v>0</v>
      </c>
      <c r="CB112" s="214"/>
      <c r="CC112" s="214"/>
      <c r="CD112" s="214"/>
      <c r="CE112" s="214"/>
      <c r="CF112" s="214"/>
      <c r="CG112" s="91" t="s">
        <v>8</v>
      </c>
      <c r="CH112" s="93"/>
      <c r="CI112" s="94">
        <f t="shared" si="427"/>
        <v>0</v>
      </c>
      <c r="CK112" s="214"/>
      <c r="CL112" s="214"/>
      <c r="CM112" s="214"/>
      <c r="CN112" s="214"/>
      <c r="CO112" s="214"/>
      <c r="CP112" s="91" t="s">
        <v>8</v>
      </c>
      <c r="CQ112" s="93"/>
      <c r="CR112" s="94">
        <f t="shared" si="428"/>
        <v>0</v>
      </c>
      <c r="CT112" s="214"/>
      <c r="CU112" s="214"/>
      <c r="CV112" s="214"/>
      <c r="CW112" s="214"/>
      <c r="CX112" s="214"/>
      <c r="CY112" s="91" t="s">
        <v>8</v>
      </c>
      <c r="CZ112" s="93"/>
      <c r="DA112" s="94">
        <f>IFERROR(CZ112/#REF!,0)</f>
        <v>0</v>
      </c>
      <c r="DC112" s="214"/>
      <c r="DD112" s="214"/>
      <c r="DE112" s="214"/>
      <c r="DF112" s="214"/>
      <c r="DG112" s="214"/>
      <c r="DH112" s="91" t="s">
        <v>8</v>
      </c>
      <c r="DI112" s="93"/>
      <c r="DJ112" s="94">
        <f t="shared" si="429"/>
        <v>0</v>
      </c>
      <c r="DL112" s="214"/>
      <c r="DM112" s="214"/>
      <c r="DN112" s="214"/>
      <c r="DO112" s="214"/>
      <c r="DP112" s="214"/>
      <c r="DQ112" s="91" t="s">
        <v>8</v>
      </c>
      <c r="DR112" s="93"/>
      <c r="DS112" s="94">
        <f t="shared" si="430"/>
        <v>0</v>
      </c>
      <c r="DU112" s="214"/>
      <c r="DV112" s="214"/>
      <c r="DW112" s="214"/>
      <c r="DX112" s="214"/>
      <c r="DY112" s="214"/>
      <c r="DZ112" s="91" t="s">
        <v>8</v>
      </c>
      <c r="EA112" s="93"/>
      <c r="EB112" s="94">
        <f>IFERROR(EA112/#REF!,0)</f>
        <v>0</v>
      </c>
      <c r="ED112" s="214"/>
      <c r="EE112" s="214"/>
      <c r="EF112" s="214"/>
      <c r="EG112" s="214"/>
      <c r="EH112" s="214"/>
      <c r="EI112" s="91" t="s">
        <v>8</v>
      </c>
      <c r="EJ112" s="93"/>
      <c r="EK112" s="94">
        <f t="shared" si="431"/>
        <v>0</v>
      </c>
      <c r="EM112" s="214"/>
      <c r="EN112" s="214"/>
      <c r="EO112" s="214"/>
      <c r="EP112" s="214"/>
      <c r="EQ112" s="214"/>
      <c r="ER112" s="91" t="s">
        <v>8</v>
      </c>
      <c r="ES112" s="93"/>
      <c r="ET112" s="94">
        <f t="shared" si="432"/>
        <v>0</v>
      </c>
      <c r="EV112" s="214"/>
      <c r="EW112" s="214"/>
      <c r="EX112" s="214"/>
      <c r="EY112" s="214"/>
      <c r="EZ112" s="214"/>
      <c r="FA112" s="91" t="s">
        <v>8</v>
      </c>
      <c r="FB112" s="93"/>
      <c r="FC112" s="94">
        <f>IFERROR(FB112/#REF!,0)</f>
        <v>0</v>
      </c>
      <c r="FE112" s="214"/>
      <c r="FF112" s="214"/>
      <c r="FG112" s="214"/>
      <c r="FH112" s="214"/>
      <c r="FI112" s="214"/>
      <c r="FJ112" s="91" t="s">
        <v>8</v>
      </c>
      <c r="FK112" s="93"/>
      <c r="FL112" s="94">
        <f t="shared" si="433"/>
        <v>0</v>
      </c>
      <c r="FN112" s="214"/>
      <c r="FO112" s="214"/>
      <c r="FP112" s="214"/>
      <c r="FQ112" s="214"/>
      <c r="FR112" s="214"/>
      <c r="FS112" s="91" t="s">
        <v>8</v>
      </c>
      <c r="FT112" s="93"/>
      <c r="FU112" s="94">
        <f>IFERROR(FT112/#REF!,0)</f>
        <v>0</v>
      </c>
      <c r="FW112" s="214"/>
      <c r="FX112" s="214"/>
      <c r="FY112" s="214"/>
      <c r="FZ112" s="214"/>
      <c r="GA112" s="214"/>
      <c r="GB112" s="91" t="s">
        <v>8</v>
      </c>
      <c r="GC112" s="95"/>
      <c r="GD112" s="94">
        <f>IFERROR(GC112/#REF!,0)</f>
        <v>0</v>
      </c>
      <c r="GF112" s="214"/>
      <c r="GG112" s="214"/>
      <c r="GH112" s="214"/>
      <c r="GI112" s="214"/>
      <c r="GJ112" s="214"/>
      <c r="GK112" s="91" t="s">
        <v>8</v>
      </c>
      <c r="GL112" s="91"/>
      <c r="GM112" s="94">
        <f t="shared" si="434"/>
        <v>0</v>
      </c>
      <c r="GO112" s="214"/>
      <c r="GP112" s="214"/>
      <c r="GQ112" s="214"/>
      <c r="GR112" s="214"/>
      <c r="GS112" s="214"/>
      <c r="GT112" s="91" t="s">
        <v>8</v>
      </c>
      <c r="GU112" s="93"/>
      <c r="GV112" s="94">
        <f t="shared" si="435"/>
        <v>0</v>
      </c>
    </row>
    <row r="113" spans="2:204" ht="17.100000000000001" customHeight="1">
      <c r="B113" s="215"/>
      <c r="C113" s="215"/>
      <c r="D113" s="215"/>
      <c r="E113" s="215"/>
      <c r="F113" s="215"/>
      <c r="G113" s="91" t="s">
        <v>11</v>
      </c>
      <c r="H113" s="93">
        <f>D110</f>
        <v>0</v>
      </c>
      <c r="I113" s="91"/>
      <c r="K113" s="215"/>
      <c r="L113" s="215"/>
      <c r="M113" s="215"/>
      <c r="N113" s="215"/>
      <c r="O113" s="215"/>
      <c r="P113" s="91" t="s">
        <v>11</v>
      </c>
      <c r="Q113" s="93">
        <f>M110</f>
        <v>0</v>
      </c>
      <c r="R113" s="91"/>
      <c r="T113" s="215"/>
      <c r="U113" s="215"/>
      <c r="V113" s="215"/>
      <c r="W113" s="215"/>
      <c r="X113" s="215"/>
      <c r="Y113" s="91" t="s">
        <v>11</v>
      </c>
      <c r="Z113" s="93">
        <f>V110</f>
        <v>0</v>
      </c>
      <c r="AA113" s="91"/>
      <c r="AB113" s="215"/>
      <c r="AC113" s="215"/>
      <c r="AD113" s="215"/>
      <c r="AE113" s="215"/>
      <c r="AF113" s="215"/>
      <c r="AG113" s="91" t="s">
        <v>11</v>
      </c>
      <c r="AH113" s="93">
        <f>AD110</f>
        <v>0</v>
      </c>
      <c r="AI113" s="91"/>
      <c r="AJ113" s="215"/>
      <c r="AK113" s="215"/>
      <c r="AL113" s="215"/>
      <c r="AM113" s="215"/>
      <c r="AN113" s="215"/>
      <c r="AO113" s="91" t="s">
        <v>11</v>
      </c>
      <c r="AP113" s="93">
        <f>AL110</f>
        <v>0</v>
      </c>
      <c r="AQ113" s="91"/>
      <c r="AR113" s="215"/>
      <c r="AS113" s="215"/>
      <c r="AT113" s="215"/>
      <c r="AU113" s="215"/>
      <c r="AV113" s="215"/>
      <c r="AW113" s="91" t="s">
        <v>11</v>
      </c>
      <c r="AX113" s="93">
        <f>AT110</f>
        <v>0</v>
      </c>
      <c r="AY113" s="91"/>
      <c r="BA113" s="215"/>
      <c r="BB113" s="215"/>
      <c r="BC113" s="215"/>
      <c r="BD113" s="215"/>
      <c r="BE113" s="215"/>
      <c r="BF113" s="91" t="s">
        <v>11</v>
      </c>
      <c r="BG113" s="93">
        <f>BC110</f>
        <v>0</v>
      </c>
      <c r="BH113" s="91"/>
      <c r="BJ113" s="215"/>
      <c r="BK113" s="215"/>
      <c r="BL113" s="215"/>
      <c r="BM113" s="215"/>
      <c r="BN113" s="215"/>
      <c r="BO113" s="91" t="s">
        <v>11</v>
      </c>
      <c r="BP113" s="93">
        <f>BL110</f>
        <v>0</v>
      </c>
      <c r="BQ113" s="91"/>
      <c r="BS113" s="215"/>
      <c r="BT113" s="215"/>
      <c r="BU113" s="215"/>
      <c r="BV113" s="215"/>
      <c r="BW113" s="215"/>
      <c r="BX113" s="91" t="s">
        <v>11</v>
      </c>
      <c r="BY113" s="93">
        <f>BU110</f>
        <v>0</v>
      </c>
      <c r="BZ113" s="91"/>
      <c r="CB113" s="215"/>
      <c r="CC113" s="215"/>
      <c r="CD113" s="215"/>
      <c r="CE113" s="215"/>
      <c r="CF113" s="215"/>
      <c r="CG113" s="91" t="s">
        <v>11</v>
      </c>
      <c r="CH113" s="93">
        <f>CD110</f>
        <v>0</v>
      </c>
      <c r="CI113" s="91"/>
      <c r="CK113" s="215"/>
      <c r="CL113" s="215"/>
      <c r="CM113" s="215"/>
      <c r="CN113" s="215"/>
      <c r="CO113" s="215"/>
      <c r="CP113" s="91" t="s">
        <v>11</v>
      </c>
      <c r="CQ113" s="93">
        <f>CM110</f>
        <v>0</v>
      </c>
      <c r="CR113" s="91"/>
      <c r="CT113" s="215"/>
      <c r="CU113" s="215"/>
      <c r="CV113" s="215"/>
      <c r="CW113" s="215"/>
      <c r="CX113" s="215"/>
      <c r="CY113" s="91" t="s">
        <v>11</v>
      </c>
      <c r="CZ113" s="93">
        <f>CV110</f>
        <v>0</v>
      </c>
      <c r="DA113" s="91"/>
      <c r="DC113" s="215"/>
      <c r="DD113" s="215"/>
      <c r="DE113" s="215"/>
      <c r="DF113" s="215"/>
      <c r="DG113" s="215"/>
      <c r="DH113" s="91" t="s">
        <v>11</v>
      </c>
      <c r="DI113" s="93">
        <f>DE110</f>
        <v>0</v>
      </c>
      <c r="DJ113" s="91"/>
      <c r="DL113" s="215"/>
      <c r="DM113" s="215"/>
      <c r="DN113" s="215"/>
      <c r="DO113" s="215"/>
      <c r="DP113" s="215"/>
      <c r="DQ113" s="91" t="s">
        <v>11</v>
      </c>
      <c r="DR113" s="93">
        <f>DN110</f>
        <v>0</v>
      </c>
      <c r="DS113" s="91"/>
      <c r="DU113" s="215"/>
      <c r="DV113" s="215"/>
      <c r="DW113" s="215"/>
      <c r="DX113" s="215"/>
      <c r="DY113" s="215"/>
      <c r="DZ113" s="91" t="s">
        <v>11</v>
      </c>
      <c r="EA113" s="93">
        <f>DW110</f>
        <v>0</v>
      </c>
      <c r="EB113" s="91"/>
      <c r="ED113" s="215"/>
      <c r="EE113" s="215"/>
      <c r="EF113" s="215"/>
      <c r="EG113" s="215"/>
      <c r="EH113" s="215"/>
      <c r="EI113" s="91" t="s">
        <v>11</v>
      </c>
      <c r="EJ113" s="93">
        <f>EF110</f>
        <v>0</v>
      </c>
      <c r="EK113" s="91"/>
      <c r="EM113" s="215"/>
      <c r="EN113" s="215"/>
      <c r="EO113" s="215"/>
      <c r="EP113" s="215"/>
      <c r="EQ113" s="215"/>
      <c r="ER113" s="91" t="s">
        <v>11</v>
      </c>
      <c r="ES113" s="93">
        <f>EO110</f>
        <v>0</v>
      </c>
      <c r="ET113" s="91"/>
      <c r="EV113" s="215"/>
      <c r="EW113" s="215"/>
      <c r="EX113" s="215"/>
      <c r="EY113" s="215"/>
      <c r="EZ113" s="215"/>
      <c r="FA113" s="91" t="s">
        <v>11</v>
      </c>
      <c r="FB113" s="93">
        <f>EX110</f>
        <v>208128000</v>
      </c>
      <c r="FC113" s="91"/>
      <c r="FE113" s="215"/>
      <c r="FF113" s="215"/>
      <c r="FG113" s="215"/>
      <c r="FH113" s="215"/>
      <c r="FI113" s="215"/>
      <c r="FJ113" s="91" t="s">
        <v>11</v>
      </c>
      <c r="FK113" s="93">
        <f>FG110</f>
        <v>0</v>
      </c>
      <c r="FL113" s="91"/>
      <c r="FN113" s="215"/>
      <c r="FO113" s="215"/>
      <c r="FP113" s="215"/>
      <c r="FQ113" s="215"/>
      <c r="FR113" s="215"/>
      <c r="FS113" s="91" t="s">
        <v>11</v>
      </c>
      <c r="FT113" s="93">
        <f>FP110</f>
        <v>0</v>
      </c>
      <c r="FU113" s="91"/>
      <c r="FW113" s="215"/>
      <c r="FX113" s="215"/>
      <c r="FY113" s="215"/>
      <c r="FZ113" s="215"/>
      <c r="GA113" s="215"/>
      <c r="GB113" s="91" t="s">
        <v>11</v>
      </c>
      <c r="GC113" s="95">
        <f>FY110</f>
        <v>0</v>
      </c>
      <c r="GD113" s="91"/>
      <c r="GF113" s="215"/>
      <c r="GG113" s="215"/>
      <c r="GH113" s="215"/>
      <c r="GI113" s="215"/>
      <c r="GJ113" s="215"/>
      <c r="GK113" s="91" t="s">
        <v>11</v>
      </c>
      <c r="GL113" s="91">
        <f>GH110</f>
        <v>0</v>
      </c>
      <c r="GM113" s="91"/>
      <c r="GO113" s="215"/>
      <c r="GP113" s="215"/>
      <c r="GQ113" s="215"/>
      <c r="GR113" s="215"/>
      <c r="GS113" s="215"/>
      <c r="GT113" s="91" t="s">
        <v>11</v>
      </c>
      <c r="GU113" s="93">
        <f>GQ110</f>
        <v>0</v>
      </c>
      <c r="GV113" s="91"/>
    </row>
    <row r="114" spans="2:204" ht="17.100000000000001" customHeight="1">
      <c r="H114" s="90"/>
      <c r="Q114" s="90"/>
      <c r="Z114" s="90"/>
      <c r="AH114" s="90"/>
      <c r="AP114" s="90"/>
      <c r="AX114" s="90"/>
      <c r="BG114" s="90"/>
      <c r="BP114" s="90"/>
      <c r="BY114" s="90"/>
      <c r="CH114" s="90"/>
      <c r="CQ114" s="90"/>
      <c r="CZ114" s="90"/>
      <c r="DI114" s="90"/>
      <c r="DR114" s="90"/>
      <c r="EA114" s="90"/>
      <c r="EJ114" s="90"/>
      <c r="ES114" s="90"/>
      <c r="FB114" s="90"/>
      <c r="FG114" s="97"/>
      <c r="FK114" s="90"/>
      <c r="FT114" s="90"/>
      <c r="GC114" s="99"/>
      <c r="GL114" s="80"/>
      <c r="GU114" s="90"/>
    </row>
    <row r="115" spans="2:204" ht="17.100000000000001" customHeight="1">
      <c r="B115" s="213">
        <f>B110+1</f>
        <v>11</v>
      </c>
      <c r="C115" s="213"/>
      <c r="D115" s="213"/>
      <c r="E115" s="213"/>
      <c r="F115" s="213"/>
      <c r="G115" s="91" t="s">
        <v>148</v>
      </c>
      <c r="H115" s="93"/>
      <c r="I115" s="94">
        <f>IFERROR(H115/H118,0)</f>
        <v>0</v>
      </c>
      <c r="K115" s="213">
        <f>K110+1</f>
        <v>11</v>
      </c>
      <c r="L115" s="213"/>
      <c r="M115" s="213"/>
      <c r="N115" s="213"/>
      <c r="O115" s="213"/>
      <c r="P115" s="91" t="s">
        <v>148</v>
      </c>
      <c r="Q115" s="93"/>
      <c r="R115" s="94">
        <f>IFERROR(Q115/Q118,0)</f>
        <v>0</v>
      </c>
      <c r="T115" s="213">
        <f>T110+1</f>
        <v>11</v>
      </c>
      <c r="U115" s="213"/>
      <c r="V115" s="213"/>
      <c r="W115" s="213"/>
      <c r="X115" s="213"/>
      <c r="Y115" s="91" t="s">
        <v>148</v>
      </c>
      <c r="Z115" s="93"/>
      <c r="AA115" s="94">
        <f>IFERROR(Z115/Z118,0)</f>
        <v>0</v>
      </c>
      <c r="AB115" s="213">
        <f>AB105+1</f>
        <v>10</v>
      </c>
      <c r="AC115" s="213"/>
      <c r="AD115" s="213"/>
      <c r="AE115" s="213"/>
      <c r="AF115" s="213"/>
      <c r="AG115" s="91" t="s">
        <v>148</v>
      </c>
      <c r="AH115" s="93"/>
      <c r="AI115" s="94">
        <f>IFERROR(AH115/AH118,0)</f>
        <v>0</v>
      </c>
      <c r="AJ115" s="213">
        <f>AJ105+1</f>
        <v>10</v>
      </c>
      <c r="AK115" s="213"/>
      <c r="AL115" s="213"/>
      <c r="AM115" s="213"/>
      <c r="AN115" s="213"/>
      <c r="AO115" s="91" t="s">
        <v>148</v>
      </c>
      <c r="AP115" s="93"/>
      <c r="AQ115" s="94">
        <f>IFERROR(AP115/AP118,0)</f>
        <v>0</v>
      </c>
      <c r="AR115" s="213">
        <f>AR105+1</f>
        <v>10</v>
      </c>
      <c r="AS115" s="213"/>
      <c r="AT115" s="213"/>
      <c r="AU115" s="213"/>
      <c r="AV115" s="213"/>
      <c r="AW115" s="91" t="s">
        <v>148</v>
      </c>
      <c r="AX115" s="93"/>
      <c r="AY115" s="94">
        <f>IFERROR(AX115/AX118,0)</f>
        <v>0</v>
      </c>
      <c r="BA115" s="213">
        <f>BA105+1</f>
        <v>10</v>
      </c>
      <c r="BB115" s="213"/>
      <c r="BC115" s="213"/>
      <c r="BD115" s="213"/>
      <c r="BE115" s="213"/>
      <c r="BF115" s="91" t="s">
        <v>148</v>
      </c>
      <c r="BG115" s="93"/>
      <c r="BH115" s="94">
        <f>IFERROR(BG115/BG118,0)</f>
        <v>0</v>
      </c>
      <c r="BJ115" s="213">
        <f>BJ105+1</f>
        <v>10</v>
      </c>
      <c r="BK115" s="213"/>
      <c r="BL115" s="213"/>
      <c r="BM115" s="213"/>
      <c r="BN115" s="213"/>
      <c r="BO115" s="91" t="s">
        <v>148</v>
      </c>
      <c r="BP115" s="93"/>
      <c r="BQ115" s="94">
        <f>IFERROR(BP115/BP118,0)</f>
        <v>0</v>
      </c>
      <c r="BS115" s="213">
        <f>BS105+1</f>
        <v>10</v>
      </c>
      <c r="BT115" s="213"/>
      <c r="BU115" s="213"/>
      <c r="BV115" s="213"/>
      <c r="BW115" s="213"/>
      <c r="BX115" s="91" t="s">
        <v>148</v>
      </c>
      <c r="BY115" s="93"/>
      <c r="BZ115" s="94">
        <f>IFERROR(BY115/BY118,0)</f>
        <v>0</v>
      </c>
      <c r="CB115" s="213">
        <f>CB105+1</f>
        <v>10</v>
      </c>
      <c r="CC115" s="213"/>
      <c r="CD115" s="213"/>
      <c r="CE115" s="213"/>
      <c r="CF115" s="213"/>
      <c r="CG115" s="91" t="s">
        <v>148</v>
      </c>
      <c r="CH115" s="93"/>
      <c r="CI115" s="94">
        <f>IFERROR(CH115/CH118,0)</f>
        <v>0</v>
      </c>
      <c r="CK115" s="213">
        <f>CK105+1</f>
        <v>10</v>
      </c>
      <c r="CL115" s="213"/>
      <c r="CM115" s="213"/>
      <c r="CN115" s="213"/>
      <c r="CO115" s="213"/>
      <c r="CP115" s="91" t="s">
        <v>148</v>
      </c>
      <c r="CQ115" s="93"/>
      <c r="CR115" s="94">
        <f>IFERROR(CQ115/CQ118,0)</f>
        <v>0</v>
      </c>
      <c r="CT115" s="213">
        <f>CT105+1</f>
        <v>10</v>
      </c>
      <c r="CU115" s="213"/>
      <c r="CV115" s="213"/>
      <c r="CW115" s="213"/>
      <c r="CX115" s="213"/>
      <c r="CY115" s="91" t="s">
        <v>148</v>
      </c>
      <c r="CZ115" s="93"/>
      <c r="DA115" s="94">
        <f>IFERROR(CZ115/CZ118,0)</f>
        <v>0</v>
      </c>
      <c r="DC115" s="213">
        <f>DC105+1</f>
        <v>10</v>
      </c>
      <c r="DD115" s="213"/>
      <c r="DE115" s="213"/>
      <c r="DF115" s="213"/>
      <c r="DG115" s="213"/>
      <c r="DH115" s="91" t="s">
        <v>148</v>
      </c>
      <c r="DI115" s="93"/>
      <c r="DJ115" s="94">
        <f>IFERROR(DI115/DI118,0)</f>
        <v>0</v>
      </c>
      <c r="DL115" s="213">
        <f>DL105+1</f>
        <v>10</v>
      </c>
      <c r="DM115" s="213"/>
      <c r="DN115" s="213"/>
      <c r="DO115" s="213"/>
      <c r="DP115" s="213"/>
      <c r="DQ115" s="91" t="s">
        <v>148</v>
      </c>
      <c r="DR115" s="93"/>
      <c r="DS115" s="94">
        <f>IFERROR(DR115/DR118,0)</f>
        <v>0</v>
      </c>
      <c r="DU115" s="213">
        <f>DU105+1</f>
        <v>10</v>
      </c>
      <c r="DV115" s="213"/>
      <c r="DW115" s="213"/>
      <c r="DX115" s="213"/>
      <c r="DY115" s="213"/>
      <c r="DZ115" s="91" t="s">
        <v>148</v>
      </c>
      <c r="EA115" s="93"/>
      <c r="EB115" s="94">
        <f>IFERROR(EA115/EA118,0)</f>
        <v>0</v>
      </c>
      <c r="ED115" s="213">
        <f>ED110+1</f>
        <v>11</v>
      </c>
      <c r="EE115" s="213"/>
      <c r="EF115" s="213"/>
      <c r="EG115" s="213"/>
      <c r="EH115" s="213"/>
      <c r="EI115" s="91" t="s">
        <v>148</v>
      </c>
      <c r="EJ115" s="93"/>
      <c r="EK115" s="94">
        <f>IFERROR(EJ115/EJ118,0)</f>
        <v>0</v>
      </c>
      <c r="EM115" s="213">
        <f>EM110+1</f>
        <v>11</v>
      </c>
      <c r="EN115" s="213"/>
      <c r="EO115" s="213"/>
      <c r="EP115" s="213"/>
      <c r="EQ115" s="213"/>
      <c r="ER115" s="91" t="s">
        <v>148</v>
      </c>
      <c r="ES115" s="93"/>
      <c r="ET115" s="94">
        <f>IFERROR(ES115/ES118,0)</f>
        <v>0</v>
      </c>
      <c r="EV115" s="213">
        <f>EV110+1</f>
        <v>11</v>
      </c>
      <c r="EW115" s="213"/>
      <c r="EX115" s="213"/>
      <c r="EY115" s="213"/>
      <c r="EZ115" s="213"/>
      <c r="FA115" s="91" t="s">
        <v>148</v>
      </c>
      <c r="FB115" s="93"/>
      <c r="FC115" s="94">
        <f>IFERROR(FB115/FB118,0)</f>
        <v>0</v>
      </c>
      <c r="FE115" s="213">
        <f>FE110+1</f>
        <v>11</v>
      </c>
      <c r="FF115" s="213"/>
      <c r="FG115" s="217"/>
      <c r="FH115" s="213"/>
      <c r="FI115" s="213"/>
      <c r="FJ115" s="91" t="s">
        <v>148</v>
      </c>
      <c r="FK115" s="93"/>
      <c r="FL115" s="94">
        <f>IFERROR(FK115/FK118,0)</f>
        <v>0</v>
      </c>
      <c r="FN115" s="213">
        <f>FN110+1</f>
        <v>11</v>
      </c>
      <c r="FO115" s="213"/>
      <c r="FP115" s="213"/>
      <c r="FQ115" s="213"/>
      <c r="FR115" s="213"/>
      <c r="FS115" s="91" t="s">
        <v>148</v>
      </c>
      <c r="FT115" s="93"/>
      <c r="FU115" s="94">
        <f>IFERROR(FT115/FT118,0)</f>
        <v>0</v>
      </c>
      <c r="FW115" s="213">
        <f>FW110+1</f>
        <v>11</v>
      </c>
      <c r="FX115" s="213"/>
      <c r="FY115" s="213"/>
      <c r="FZ115" s="213"/>
      <c r="GA115" s="213"/>
      <c r="GB115" s="91" t="s">
        <v>148</v>
      </c>
      <c r="GC115" s="95"/>
      <c r="GD115" s="94">
        <f>IFERROR(GC115/GC118,0)</f>
        <v>0</v>
      </c>
      <c r="GF115" s="213">
        <f>GF110+1</f>
        <v>11</v>
      </c>
      <c r="GG115" s="213"/>
      <c r="GH115" s="217"/>
      <c r="GI115" s="213"/>
      <c r="GJ115" s="213"/>
      <c r="GK115" s="91" t="s">
        <v>148</v>
      </c>
      <c r="GL115" s="93"/>
      <c r="GM115" s="94">
        <f>IFERROR(GL115/GL118,0)</f>
        <v>0</v>
      </c>
      <c r="GO115" s="213">
        <f>GO110+1</f>
        <v>11</v>
      </c>
      <c r="GP115" s="213"/>
      <c r="GQ115" s="213"/>
      <c r="GR115" s="213"/>
      <c r="GS115" s="213"/>
      <c r="GT115" s="91" t="s">
        <v>148</v>
      </c>
      <c r="GU115" s="93"/>
      <c r="GV115" s="94">
        <f>IFERROR(GU115/GU118,0)</f>
        <v>0</v>
      </c>
    </row>
    <row r="116" spans="2:204" ht="17.100000000000001" customHeight="1">
      <c r="B116" s="214"/>
      <c r="C116" s="214"/>
      <c r="D116" s="214"/>
      <c r="E116" s="214"/>
      <c r="F116" s="214"/>
      <c r="G116" s="91" t="s">
        <v>9</v>
      </c>
      <c r="H116" s="93"/>
      <c r="I116" s="94">
        <f t="shared" ref="I116:I117" si="436">IFERROR(H116/#REF!,0)</f>
        <v>0</v>
      </c>
      <c r="K116" s="214"/>
      <c r="L116" s="214"/>
      <c r="M116" s="214"/>
      <c r="N116" s="214"/>
      <c r="O116" s="214"/>
      <c r="P116" s="91" t="s">
        <v>9</v>
      </c>
      <c r="Q116" s="93"/>
      <c r="R116" s="94">
        <f t="shared" ref="R116:R117" si="437">IFERROR(Q116/#REF!,0)</f>
        <v>0</v>
      </c>
      <c r="T116" s="214"/>
      <c r="U116" s="214"/>
      <c r="V116" s="214"/>
      <c r="W116" s="214"/>
      <c r="X116" s="214"/>
      <c r="Y116" s="91" t="s">
        <v>9</v>
      </c>
      <c r="Z116" s="93"/>
      <c r="AA116" s="94">
        <f t="shared" ref="AA116:AA117" si="438">IFERROR(Z116/#REF!,0)</f>
        <v>0</v>
      </c>
      <c r="AB116" s="214"/>
      <c r="AC116" s="214"/>
      <c r="AD116" s="214"/>
      <c r="AE116" s="214"/>
      <c r="AF116" s="214"/>
      <c r="AG116" s="91" t="s">
        <v>9</v>
      </c>
      <c r="AH116" s="93"/>
      <c r="AI116" s="94">
        <f t="shared" ref="AI116:AI117" si="439">IFERROR(AH116/#REF!,0)</f>
        <v>0</v>
      </c>
      <c r="AJ116" s="214"/>
      <c r="AK116" s="214"/>
      <c r="AL116" s="214"/>
      <c r="AM116" s="214"/>
      <c r="AN116" s="214"/>
      <c r="AO116" s="91" t="s">
        <v>9</v>
      </c>
      <c r="AP116" s="93"/>
      <c r="AQ116" s="94">
        <f t="shared" ref="AQ116:AQ117" si="440">IFERROR(AP116/#REF!,0)</f>
        <v>0</v>
      </c>
      <c r="AR116" s="214"/>
      <c r="AS116" s="214"/>
      <c r="AT116" s="214"/>
      <c r="AU116" s="214"/>
      <c r="AV116" s="214"/>
      <c r="AW116" s="91" t="s">
        <v>9</v>
      </c>
      <c r="AX116" s="93"/>
      <c r="AY116" s="94">
        <f t="shared" ref="AY116:AY117" si="441">IFERROR(AX116/#REF!,0)</f>
        <v>0</v>
      </c>
      <c r="BA116" s="214"/>
      <c r="BB116" s="214"/>
      <c r="BC116" s="214"/>
      <c r="BD116" s="214"/>
      <c r="BE116" s="214"/>
      <c r="BF116" s="91" t="s">
        <v>9</v>
      </c>
      <c r="BG116" s="93"/>
      <c r="BH116" s="94">
        <f t="shared" ref="BH116:BH117" si="442">IFERROR(BG116/#REF!,0)</f>
        <v>0</v>
      </c>
      <c r="BJ116" s="214"/>
      <c r="BK116" s="214"/>
      <c r="BL116" s="214"/>
      <c r="BM116" s="214"/>
      <c r="BN116" s="214"/>
      <c r="BO116" s="91" t="s">
        <v>9</v>
      </c>
      <c r="BP116" s="93"/>
      <c r="BQ116" s="94">
        <f t="shared" ref="BQ116:BQ117" si="443">IFERROR(BP116/#REF!,0)</f>
        <v>0</v>
      </c>
      <c r="BS116" s="214"/>
      <c r="BT116" s="214"/>
      <c r="BU116" s="214"/>
      <c r="BV116" s="214"/>
      <c r="BW116" s="214"/>
      <c r="BX116" s="91" t="s">
        <v>9</v>
      </c>
      <c r="BY116" s="93"/>
      <c r="BZ116" s="94">
        <f t="shared" ref="BZ116:BZ117" si="444">IFERROR(BY116/#REF!,0)</f>
        <v>0</v>
      </c>
      <c r="CB116" s="214"/>
      <c r="CC116" s="214"/>
      <c r="CD116" s="214"/>
      <c r="CE116" s="214"/>
      <c r="CF116" s="214"/>
      <c r="CG116" s="91" t="s">
        <v>9</v>
      </c>
      <c r="CH116" s="93"/>
      <c r="CI116" s="94">
        <f t="shared" ref="CI116:CI117" si="445">IFERROR(CH116/#REF!,0)</f>
        <v>0</v>
      </c>
      <c r="CK116" s="214"/>
      <c r="CL116" s="214"/>
      <c r="CM116" s="214"/>
      <c r="CN116" s="214"/>
      <c r="CO116" s="214"/>
      <c r="CP116" s="91" t="s">
        <v>9</v>
      </c>
      <c r="CQ116" s="93"/>
      <c r="CR116" s="94">
        <f t="shared" ref="CR116:CR117" si="446">IFERROR(CQ116/#REF!,0)</f>
        <v>0</v>
      </c>
      <c r="CT116" s="214"/>
      <c r="CU116" s="214"/>
      <c r="CV116" s="214"/>
      <c r="CW116" s="214"/>
      <c r="CX116" s="214"/>
      <c r="CY116" s="91" t="s">
        <v>9</v>
      </c>
      <c r="CZ116" s="93"/>
      <c r="DA116" s="94">
        <f t="shared" ref="DA116:DA117" si="447">IFERROR(CZ116/#REF!,0)</f>
        <v>0</v>
      </c>
      <c r="DC116" s="214"/>
      <c r="DD116" s="214"/>
      <c r="DE116" s="214"/>
      <c r="DF116" s="214"/>
      <c r="DG116" s="214"/>
      <c r="DH116" s="91" t="s">
        <v>9</v>
      </c>
      <c r="DI116" s="93"/>
      <c r="DJ116" s="94">
        <f t="shared" ref="DJ116:DJ117" si="448">IFERROR(DI116/#REF!,0)</f>
        <v>0</v>
      </c>
      <c r="DL116" s="214"/>
      <c r="DM116" s="214"/>
      <c r="DN116" s="214"/>
      <c r="DO116" s="214"/>
      <c r="DP116" s="214"/>
      <c r="DQ116" s="91" t="s">
        <v>9</v>
      </c>
      <c r="DR116" s="93"/>
      <c r="DS116" s="94">
        <f t="shared" ref="DS116:DS117" si="449">IFERROR(DR116/#REF!,0)</f>
        <v>0</v>
      </c>
      <c r="DU116" s="214"/>
      <c r="DV116" s="214"/>
      <c r="DW116" s="214"/>
      <c r="DX116" s="214"/>
      <c r="DY116" s="214"/>
      <c r="DZ116" s="91" t="s">
        <v>9</v>
      </c>
      <c r="EA116" s="93"/>
      <c r="EB116" s="94">
        <f t="shared" ref="EB116:EB117" si="450">IFERROR(EA116/#REF!,0)</f>
        <v>0</v>
      </c>
      <c r="ED116" s="214"/>
      <c r="EE116" s="214"/>
      <c r="EF116" s="214"/>
      <c r="EG116" s="214"/>
      <c r="EH116" s="214"/>
      <c r="EI116" s="91" t="s">
        <v>9</v>
      </c>
      <c r="EJ116" s="93"/>
      <c r="EK116" s="94">
        <f t="shared" ref="EK116:EK117" si="451">IFERROR(EJ116/#REF!,0)</f>
        <v>0</v>
      </c>
      <c r="EM116" s="214"/>
      <c r="EN116" s="214"/>
      <c r="EO116" s="214"/>
      <c r="EP116" s="214"/>
      <c r="EQ116" s="214"/>
      <c r="ER116" s="91" t="s">
        <v>9</v>
      </c>
      <c r="ES116" s="93"/>
      <c r="ET116" s="94">
        <f t="shared" ref="ET116:ET117" si="452">IFERROR(ES116/#REF!,0)</f>
        <v>0</v>
      </c>
      <c r="EV116" s="214"/>
      <c r="EW116" s="214"/>
      <c r="EX116" s="214"/>
      <c r="EY116" s="214"/>
      <c r="EZ116" s="214"/>
      <c r="FA116" s="91" t="s">
        <v>9</v>
      </c>
      <c r="FB116" s="93"/>
      <c r="FC116" s="94">
        <f t="shared" ref="FC116:FC117" si="453">IFERROR(FB116/#REF!,0)</f>
        <v>0</v>
      </c>
      <c r="FE116" s="214"/>
      <c r="FF116" s="214"/>
      <c r="FG116" s="214"/>
      <c r="FH116" s="214"/>
      <c r="FI116" s="214"/>
      <c r="FJ116" s="91" t="s">
        <v>9</v>
      </c>
      <c r="FK116" s="93"/>
      <c r="FL116" s="94">
        <f t="shared" ref="FL116:FL117" si="454">IFERROR(FK116/#REF!,0)</f>
        <v>0</v>
      </c>
      <c r="FN116" s="214"/>
      <c r="FO116" s="214"/>
      <c r="FP116" s="214"/>
      <c r="FQ116" s="214"/>
      <c r="FR116" s="214"/>
      <c r="FS116" s="91" t="s">
        <v>9</v>
      </c>
      <c r="FT116" s="93"/>
      <c r="FU116" s="94">
        <f t="shared" ref="FU116:FU117" si="455">IFERROR(FT116/#REF!,0)</f>
        <v>0</v>
      </c>
      <c r="FW116" s="214"/>
      <c r="FX116" s="214"/>
      <c r="FY116" s="214"/>
      <c r="FZ116" s="214"/>
      <c r="GA116" s="214"/>
      <c r="GB116" s="91" t="s">
        <v>9</v>
      </c>
      <c r="GC116" s="95"/>
      <c r="GD116" s="94">
        <f t="shared" ref="GD116:GD117" si="456">IFERROR(GC116/#REF!,0)</f>
        <v>0</v>
      </c>
      <c r="GF116" s="214"/>
      <c r="GG116" s="214"/>
      <c r="GH116" s="214"/>
      <c r="GI116" s="214"/>
      <c r="GJ116" s="214"/>
      <c r="GK116" s="91" t="s">
        <v>9</v>
      </c>
      <c r="GL116" s="93"/>
      <c r="GM116" s="94">
        <f t="shared" ref="GM116:GM117" si="457">IFERROR(GL116/#REF!,0)</f>
        <v>0</v>
      </c>
      <c r="GO116" s="214"/>
      <c r="GP116" s="214"/>
      <c r="GQ116" s="214"/>
      <c r="GR116" s="214"/>
      <c r="GS116" s="214"/>
      <c r="GT116" s="91" t="s">
        <v>9</v>
      </c>
      <c r="GU116" s="93"/>
      <c r="GV116" s="94">
        <f t="shared" ref="GV116:GV117" si="458">IFERROR(GU116/#REF!,0)</f>
        <v>0</v>
      </c>
    </row>
    <row r="117" spans="2:204" ht="17.100000000000001" customHeight="1">
      <c r="B117" s="214"/>
      <c r="C117" s="214"/>
      <c r="D117" s="214"/>
      <c r="E117" s="214"/>
      <c r="F117" s="214"/>
      <c r="G117" s="91" t="s">
        <v>8</v>
      </c>
      <c r="H117" s="93"/>
      <c r="I117" s="94">
        <f t="shared" si="436"/>
        <v>0</v>
      </c>
      <c r="K117" s="214"/>
      <c r="L117" s="214"/>
      <c r="M117" s="214"/>
      <c r="N117" s="214"/>
      <c r="O117" s="214"/>
      <c r="P117" s="91" t="s">
        <v>8</v>
      </c>
      <c r="Q117" s="93"/>
      <c r="R117" s="94">
        <f t="shared" si="437"/>
        <v>0</v>
      </c>
      <c r="T117" s="214"/>
      <c r="U117" s="214"/>
      <c r="V117" s="214"/>
      <c r="W117" s="214"/>
      <c r="X117" s="214"/>
      <c r="Y117" s="91" t="s">
        <v>8</v>
      </c>
      <c r="Z117" s="93"/>
      <c r="AA117" s="94">
        <f t="shared" si="438"/>
        <v>0</v>
      </c>
      <c r="AB117" s="214"/>
      <c r="AC117" s="214"/>
      <c r="AD117" s="214"/>
      <c r="AE117" s="214"/>
      <c r="AF117" s="214"/>
      <c r="AG117" s="91" t="s">
        <v>8</v>
      </c>
      <c r="AH117" s="93"/>
      <c r="AI117" s="94">
        <f t="shared" si="439"/>
        <v>0</v>
      </c>
      <c r="AJ117" s="214"/>
      <c r="AK117" s="214"/>
      <c r="AL117" s="214"/>
      <c r="AM117" s="214"/>
      <c r="AN117" s="214"/>
      <c r="AO117" s="91" t="s">
        <v>8</v>
      </c>
      <c r="AP117" s="93"/>
      <c r="AQ117" s="94">
        <f t="shared" si="440"/>
        <v>0</v>
      </c>
      <c r="AR117" s="214"/>
      <c r="AS117" s="214"/>
      <c r="AT117" s="214"/>
      <c r="AU117" s="214"/>
      <c r="AV117" s="214"/>
      <c r="AW117" s="91" t="s">
        <v>8</v>
      </c>
      <c r="AX117" s="93"/>
      <c r="AY117" s="94">
        <f t="shared" si="441"/>
        <v>0</v>
      </c>
      <c r="BA117" s="214"/>
      <c r="BB117" s="214"/>
      <c r="BC117" s="214"/>
      <c r="BD117" s="214"/>
      <c r="BE117" s="214"/>
      <c r="BF117" s="91" t="s">
        <v>8</v>
      </c>
      <c r="BG117" s="93"/>
      <c r="BH117" s="94">
        <f t="shared" si="442"/>
        <v>0</v>
      </c>
      <c r="BJ117" s="214"/>
      <c r="BK117" s="214"/>
      <c r="BL117" s="214"/>
      <c r="BM117" s="214"/>
      <c r="BN117" s="214"/>
      <c r="BO117" s="91" t="s">
        <v>8</v>
      </c>
      <c r="BP117" s="93"/>
      <c r="BQ117" s="94">
        <f t="shared" si="443"/>
        <v>0</v>
      </c>
      <c r="BS117" s="214"/>
      <c r="BT117" s="214"/>
      <c r="BU117" s="214"/>
      <c r="BV117" s="214"/>
      <c r="BW117" s="214"/>
      <c r="BX117" s="91" t="s">
        <v>8</v>
      </c>
      <c r="BY117" s="93"/>
      <c r="BZ117" s="94">
        <f t="shared" si="444"/>
        <v>0</v>
      </c>
      <c r="CB117" s="214"/>
      <c r="CC117" s="214"/>
      <c r="CD117" s="214"/>
      <c r="CE117" s="214"/>
      <c r="CF117" s="214"/>
      <c r="CG117" s="91" t="s">
        <v>8</v>
      </c>
      <c r="CH117" s="93"/>
      <c r="CI117" s="94">
        <f t="shared" si="445"/>
        <v>0</v>
      </c>
      <c r="CK117" s="214"/>
      <c r="CL117" s="214"/>
      <c r="CM117" s="214"/>
      <c r="CN117" s="214"/>
      <c r="CO117" s="214"/>
      <c r="CP117" s="91" t="s">
        <v>8</v>
      </c>
      <c r="CQ117" s="93"/>
      <c r="CR117" s="94">
        <f t="shared" si="446"/>
        <v>0</v>
      </c>
      <c r="CT117" s="214"/>
      <c r="CU117" s="214"/>
      <c r="CV117" s="214"/>
      <c r="CW117" s="214"/>
      <c r="CX117" s="214"/>
      <c r="CY117" s="91" t="s">
        <v>8</v>
      </c>
      <c r="CZ117" s="93"/>
      <c r="DA117" s="94">
        <f t="shared" si="447"/>
        <v>0</v>
      </c>
      <c r="DC117" s="214"/>
      <c r="DD117" s="214"/>
      <c r="DE117" s="214"/>
      <c r="DF117" s="214"/>
      <c r="DG117" s="214"/>
      <c r="DH117" s="91" t="s">
        <v>8</v>
      </c>
      <c r="DI117" s="93"/>
      <c r="DJ117" s="94">
        <f t="shared" si="448"/>
        <v>0</v>
      </c>
      <c r="DL117" s="214"/>
      <c r="DM117" s="214"/>
      <c r="DN117" s="214"/>
      <c r="DO117" s="214"/>
      <c r="DP117" s="214"/>
      <c r="DQ117" s="91" t="s">
        <v>8</v>
      </c>
      <c r="DR117" s="93"/>
      <c r="DS117" s="94">
        <f t="shared" si="449"/>
        <v>0</v>
      </c>
      <c r="DU117" s="214"/>
      <c r="DV117" s="214"/>
      <c r="DW117" s="214"/>
      <c r="DX117" s="214"/>
      <c r="DY117" s="214"/>
      <c r="DZ117" s="91" t="s">
        <v>8</v>
      </c>
      <c r="EA117" s="93"/>
      <c r="EB117" s="94">
        <f t="shared" si="450"/>
        <v>0</v>
      </c>
      <c r="ED117" s="214"/>
      <c r="EE117" s="214"/>
      <c r="EF117" s="214"/>
      <c r="EG117" s="214"/>
      <c r="EH117" s="214"/>
      <c r="EI117" s="91" t="s">
        <v>8</v>
      </c>
      <c r="EJ117" s="93"/>
      <c r="EK117" s="94">
        <f t="shared" si="451"/>
        <v>0</v>
      </c>
      <c r="EM117" s="214"/>
      <c r="EN117" s="214"/>
      <c r="EO117" s="214"/>
      <c r="EP117" s="214"/>
      <c r="EQ117" s="214"/>
      <c r="ER117" s="91" t="s">
        <v>8</v>
      </c>
      <c r="ES117" s="93"/>
      <c r="ET117" s="94">
        <f t="shared" si="452"/>
        <v>0</v>
      </c>
      <c r="EV117" s="214"/>
      <c r="EW117" s="214"/>
      <c r="EX117" s="214"/>
      <c r="EY117" s="214"/>
      <c r="EZ117" s="214"/>
      <c r="FA117" s="91" t="s">
        <v>8</v>
      </c>
      <c r="FB117" s="93"/>
      <c r="FC117" s="94">
        <f t="shared" si="453"/>
        <v>0</v>
      </c>
      <c r="FE117" s="214"/>
      <c r="FF117" s="214"/>
      <c r="FG117" s="214"/>
      <c r="FH117" s="214"/>
      <c r="FI117" s="214"/>
      <c r="FJ117" s="91" t="s">
        <v>8</v>
      </c>
      <c r="FK117" s="93"/>
      <c r="FL117" s="94">
        <f t="shared" si="454"/>
        <v>0</v>
      </c>
      <c r="FN117" s="214"/>
      <c r="FO117" s="214"/>
      <c r="FP117" s="214"/>
      <c r="FQ117" s="214"/>
      <c r="FR117" s="214"/>
      <c r="FS117" s="91" t="s">
        <v>8</v>
      </c>
      <c r="FT117" s="93"/>
      <c r="FU117" s="94">
        <f t="shared" si="455"/>
        <v>0</v>
      </c>
      <c r="FW117" s="214"/>
      <c r="FX117" s="214"/>
      <c r="FY117" s="214"/>
      <c r="FZ117" s="214"/>
      <c r="GA117" s="214"/>
      <c r="GB117" s="91" t="s">
        <v>8</v>
      </c>
      <c r="GC117" s="95"/>
      <c r="GD117" s="94">
        <f t="shared" si="456"/>
        <v>0</v>
      </c>
      <c r="GF117" s="214"/>
      <c r="GG117" s="214"/>
      <c r="GH117" s="214"/>
      <c r="GI117" s="214"/>
      <c r="GJ117" s="214"/>
      <c r="GK117" s="91" t="s">
        <v>8</v>
      </c>
      <c r="GL117" s="93"/>
      <c r="GM117" s="94">
        <f t="shared" si="457"/>
        <v>0</v>
      </c>
      <c r="GO117" s="214"/>
      <c r="GP117" s="214"/>
      <c r="GQ117" s="214"/>
      <c r="GR117" s="214"/>
      <c r="GS117" s="214"/>
      <c r="GT117" s="91" t="s">
        <v>8</v>
      </c>
      <c r="GU117" s="93"/>
      <c r="GV117" s="94">
        <f t="shared" si="458"/>
        <v>0</v>
      </c>
    </row>
    <row r="118" spans="2:204" ht="17.100000000000001" customHeight="1">
      <c r="B118" s="215"/>
      <c r="C118" s="215"/>
      <c r="D118" s="215"/>
      <c r="E118" s="215"/>
      <c r="F118" s="215"/>
      <c r="G118" s="91" t="s">
        <v>11</v>
      </c>
      <c r="H118" s="93">
        <f>D115</f>
        <v>0</v>
      </c>
      <c r="I118" s="91"/>
      <c r="K118" s="215"/>
      <c r="L118" s="215"/>
      <c r="M118" s="215"/>
      <c r="N118" s="215"/>
      <c r="O118" s="215"/>
      <c r="P118" s="91" t="s">
        <v>11</v>
      </c>
      <c r="Q118" s="93">
        <f>M115</f>
        <v>0</v>
      </c>
      <c r="R118" s="91"/>
      <c r="T118" s="215"/>
      <c r="U118" s="215"/>
      <c r="V118" s="215"/>
      <c r="W118" s="215"/>
      <c r="X118" s="215"/>
      <c r="Y118" s="91" t="s">
        <v>11</v>
      </c>
      <c r="Z118" s="93">
        <f>V115</f>
        <v>0</v>
      </c>
      <c r="AA118" s="91"/>
      <c r="AB118" s="215"/>
      <c r="AC118" s="215"/>
      <c r="AD118" s="215"/>
      <c r="AE118" s="215"/>
      <c r="AF118" s="215"/>
      <c r="AG118" s="91" t="s">
        <v>11</v>
      </c>
      <c r="AH118" s="93">
        <f>AD115</f>
        <v>0</v>
      </c>
      <c r="AI118" s="91"/>
      <c r="AJ118" s="215"/>
      <c r="AK118" s="215"/>
      <c r="AL118" s="215"/>
      <c r="AM118" s="215"/>
      <c r="AN118" s="215"/>
      <c r="AO118" s="91" t="s">
        <v>11</v>
      </c>
      <c r="AP118" s="93">
        <f>AL115</f>
        <v>0</v>
      </c>
      <c r="AQ118" s="91"/>
      <c r="AR118" s="215"/>
      <c r="AS118" s="215"/>
      <c r="AT118" s="215"/>
      <c r="AU118" s="215"/>
      <c r="AV118" s="215"/>
      <c r="AW118" s="91" t="s">
        <v>11</v>
      </c>
      <c r="AX118" s="93">
        <f>AT115</f>
        <v>0</v>
      </c>
      <c r="AY118" s="91"/>
      <c r="BA118" s="215"/>
      <c r="BB118" s="215"/>
      <c r="BC118" s="215"/>
      <c r="BD118" s="215"/>
      <c r="BE118" s="215"/>
      <c r="BF118" s="91" t="s">
        <v>11</v>
      </c>
      <c r="BG118" s="93">
        <f>BC115</f>
        <v>0</v>
      </c>
      <c r="BH118" s="91"/>
      <c r="BJ118" s="215"/>
      <c r="BK118" s="215"/>
      <c r="BL118" s="215"/>
      <c r="BM118" s="215"/>
      <c r="BN118" s="215"/>
      <c r="BO118" s="91" t="s">
        <v>11</v>
      </c>
      <c r="BP118" s="93">
        <f>BL115</f>
        <v>0</v>
      </c>
      <c r="BQ118" s="91"/>
      <c r="BS118" s="215"/>
      <c r="BT118" s="215"/>
      <c r="BU118" s="215"/>
      <c r="BV118" s="215"/>
      <c r="BW118" s="215"/>
      <c r="BX118" s="91" t="s">
        <v>11</v>
      </c>
      <c r="BY118" s="93">
        <f>BU115</f>
        <v>0</v>
      </c>
      <c r="BZ118" s="91"/>
      <c r="CB118" s="215"/>
      <c r="CC118" s="215"/>
      <c r="CD118" s="215"/>
      <c r="CE118" s="215"/>
      <c r="CF118" s="215"/>
      <c r="CG118" s="91" t="s">
        <v>11</v>
      </c>
      <c r="CH118" s="93">
        <f>CD115</f>
        <v>0</v>
      </c>
      <c r="CI118" s="91"/>
      <c r="CK118" s="215"/>
      <c r="CL118" s="215"/>
      <c r="CM118" s="215"/>
      <c r="CN118" s="215"/>
      <c r="CO118" s="215"/>
      <c r="CP118" s="91" t="s">
        <v>11</v>
      </c>
      <c r="CQ118" s="93">
        <f>CM115</f>
        <v>0</v>
      </c>
      <c r="CR118" s="91"/>
      <c r="CT118" s="215"/>
      <c r="CU118" s="215"/>
      <c r="CV118" s="215"/>
      <c r="CW118" s="215"/>
      <c r="CX118" s="215"/>
      <c r="CY118" s="91" t="s">
        <v>11</v>
      </c>
      <c r="CZ118" s="93">
        <f>CV115</f>
        <v>0</v>
      </c>
      <c r="DA118" s="91"/>
      <c r="DC118" s="215"/>
      <c r="DD118" s="215"/>
      <c r="DE118" s="215"/>
      <c r="DF118" s="215"/>
      <c r="DG118" s="215"/>
      <c r="DH118" s="91" t="s">
        <v>11</v>
      </c>
      <c r="DI118" s="93">
        <f>DE115</f>
        <v>0</v>
      </c>
      <c r="DJ118" s="91"/>
      <c r="DL118" s="215"/>
      <c r="DM118" s="215"/>
      <c r="DN118" s="215"/>
      <c r="DO118" s="215"/>
      <c r="DP118" s="215"/>
      <c r="DQ118" s="91" t="s">
        <v>11</v>
      </c>
      <c r="DR118" s="93">
        <f>DN115</f>
        <v>0</v>
      </c>
      <c r="DS118" s="91"/>
      <c r="DU118" s="215"/>
      <c r="DV118" s="215"/>
      <c r="DW118" s="215"/>
      <c r="DX118" s="215"/>
      <c r="DY118" s="215"/>
      <c r="DZ118" s="91" t="s">
        <v>11</v>
      </c>
      <c r="EA118" s="93">
        <f>DW115</f>
        <v>0</v>
      </c>
      <c r="EB118" s="91"/>
      <c r="ED118" s="215"/>
      <c r="EE118" s="215"/>
      <c r="EF118" s="215"/>
      <c r="EG118" s="215"/>
      <c r="EH118" s="215"/>
      <c r="EI118" s="91" t="s">
        <v>11</v>
      </c>
      <c r="EJ118" s="93">
        <f>EF115</f>
        <v>0</v>
      </c>
      <c r="EK118" s="91"/>
      <c r="EM118" s="215"/>
      <c r="EN118" s="215"/>
      <c r="EO118" s="215"/>
      <c r="EP118" s="215"/>
      <c r="EQ118" s="215"/>
      <c r="ER118" s="91" t="s">
        <v>11</v>
      </c>
      <c r="ES118" s="93">
        <f>EO115</f>
        <v>0</v>
      </c>
      <c r="ET118" s="91"/>
      <c r="EV118" s="215"/>
      <c r="EW118" s="215"/>
      <c r="EX118" s="215"/>
      <c r="EY118" s="215"/>
      <c r="EZ118" s="215"/>
      <c r="FA118" s="91" t="s">
        <v>11</v>
      </c>
      <c r="FB118" s="93">
        <f>EX115</f>
        <v>0</v>
      </c>
      <c r="FC118" s="91"/>
      <c r="FE118" s="215"/>
      <c r="FF118" s="215"/>
      <c r="FG118" s="215"/>
      <c r="FH118" s="215"/>
      <c r="FI118" s="215"/>
      <c r="FJ118" s="91" t="s">
        <v>11</v>
      </c>
      <c r="FK118" s="93">
        <f>FG115</f>
        <v>0</v>
      </c>
      <c r="FL118" s="91"/>
      <c r="FN118" s="215"/>
      <c r="FO118" s="215"/>
      <c r="FP118" s="215"/>
      <c r="FQ118" s="215"/>
      <c r="FR118" s="215"/>
      <c r="FS118" s="91" t="s">
        <v>11</v>
      </c>
      <c r="FT118" s="93">
        <f>FP115</f>
        <v>0</v>
      </c>
      <c r="FU118" s="91"/>
      <c r="FW118" s="215"/>
      <c r="FX118" s="215"/>
      <c r="FY118" s="215"/>
      <c r="FZ118" s="215"/>
      <c r="GA118" s="215"/>
      <c r="GB118" s="91" t="s">
        <v>11</v>
      </c>
      <c r="GC118" s="95">
        <f>FY115</f>
        <v>0</v>
      </c>
      <c r="GD118" s="91"/>
      <c r="GF118" s="215"/>
      <c r="GG118" s="215"/>
      <c r="GH118" s="215"/>
      <c r="GI118" s="215"/>
      <c r="GJ118" s="215"/>
      <c r="GK118" s="91" t="s">
        <v>11</v>
      </c>
      <c r="GL118" s="93">
        <f>GH115</f>
        <v>0</v>
      </c>
      <c r="GM118" s="91"/>
      <c r="GO118" s="215"/>
      <c r="GP118" s="215"/>
      <c r="GQ118" s="215"/>
      <c r="GR118" s="215"/>
      <c r="GS118" s="215"/>
      <c r="GT118" s="91" t="s">
        <v>11</v>
      </c>
      <c r="GU118" s="93">
        <f>GQ115</f>
        <v>0</v>
      </c>
      <c r="GV118" s="91"/>
    </row>
    <row r="119" spans="2:204" ht="37.5" customHeight="1">
      <c r="B119" s="111"/>
      <c r="C119" s="111"/>
      <c r="D119" s="111"/>
      <c r="E119" s="111"/>
      <c r="F119" s="111"/>
      <c r="G119" s="108"/>
      <c r="H119" s="112"/>
      <c r="I119" s="108"/>
      <c r="K119" s="111"/>
      <c r="L119" s="111"/>
      <c r="M119" s="111"/>
      <c r="N119" s="111"/>
      <c r="O119" s="111"/>
      <c r="P119" s="108"/>
      <c r="Q119" s="112"/>
      <c r="R119" s="108"/>
      <c r="T119" s="111"/>
      <c r="U119" s="111"/>
      <c r="V119" s="111"/>
      <c r="W119" s="111"/>
      <c r="X119" s="111"/>
      <c r="Y119" s="108"/>
      <c r="Z119" s="112"/>
      <c r="AA119" s="108"/>
      <c r="AB119" s="111"/>
      <c r="AC119" s="111"/>
      <c r="AD119" s="111"/>
      <c r="AE119" s="111"/>
      <c r="AF119" s="111"/>
      <c r="AG119" s="108"/>
      <c r="AH119" s="112"/>
      <c r="AI119" s="108"/>
      <c r="AJ119" s="111"/>
      <c r="AK119" s="111"/>
      <c r="AL119" s="111"/>
      <c r="AM119" s="111"/>
      <c r="AN119" s="111"/>
      <c r="AO119" s="108"/>
      <c r="AP119" s="112"/>
      <c r="AQ119" s="108"/>
      <c r="AR119" s="111"/>
      <c r="AS119" s="111"/>
      <c r="AT119" s="111"/>
      <c r="AU119" s="111"/>
      <c r="AV119" s="111"/>
      <c r="AW119" s="108"/>
      <c r="AX119" s="112"/>
      <c r="AY119" s="108"/>
      <c r="BA119" s="111"/>
      <c r="BB119" s="111"/>
      <c r="BC119" s="111"/>
      <c r="BD119" s="111"/>
      <c r="BE119" s="111"/>
      <c r="BF119" s="108"/>
      <c r="BG119" s="112"/>
      <c r="BH119" s="108"/>
      <c r="BJ119" s="111"/>
      <c r="BK119" s="111"/>
      <c r="BL119" s="111"/>
      <c r="BM119" s="111"/>
      <c r="BN119" s="111"/>
      <c r="BO119" s="108"/>
      <c r="BP119" s="112"/>
      <c r="BQ119" s="108"/>
      <c r="BS119" s="111"/>
      <c r="BT119" s="111"/>
      <c r="BU119" s="111"/>
      <c r="BV119" s="111"/>
      <c r="BW119" s="111"/>
      <c r="BX119" s="108"/>
      <c r="BY119" s="112"/>
      <c r="BZ119" s="108"/>
      <c r="CB119" s="111"/>
      <c r="CC119" s="111"/>
      <c r="CD119" s="111"/>
      <c r="CE119" s="111"/>
      <c r="CF119" s="111"/>
      <c r="CG119" s="108"/>
      <c r="CH119" s="112"/>
      <c r="CI119" s="108"/>
      <c r="CK119" s="111"/>
      <c r="CL119" s="111"/>
      <c r="CM119" s="111"/>
      <c r="CN119" s="111"/>
      <c r="CO119" s="111"/>
      <c r="CP119" s="108"/>
      <c r="CQ119" s="112"/>
      <c r="CR119" s="108"/>
      <c r="CT119" s="111"/>
      <c r="CU119" s="111"/>
      <c r="CV119" s="111"/>
      <c r="CW119" s="111"/>
      <c r="CX119" s="111"/>
      <c r="CY119" s="108"/>
      <c r="CZ119" s="112"/>
      <c r="DA119" s="108"/>
      <c r="DC119" s="111"/>
      <c r="DD119" s="111"/>
      <c r="DE119" s="111"/>
      <c r="DF119" s="111"/>
      <c r="DG119" s="111"/>
      <c r="DH119" s="108"/>
      <c r="DI119" s="112"/>
      <c r="DJ119" s="108"/>
      <c r="DL119" s="111"/>
      <c r="DM119" s="111"/>
      <c r="DN119" s="111"/>
      <c r="DO119" s="111"/>
      <c r="DP119" s="111"/>
      <c r="DQ119" s="108"/>
      <c r="DR119" s="112"/>
      <c r="DS119" s="108"/>
      <c r="DU119" s="111"/>
      <c r="DV119" s="111"/>
      <c r="DW119" s="111"/>
      <c r="DX119" s="111"/>
      <c r="DY119" s="111"/>
      <c r="DZ119" s="108"/>
      <c r="EA119" s="112"/>
      <c r="EB119" s="108"/>
      <c r="ED119" s="111"/>
      <c r="EE119" s="111"/>
      <c r="EF119" s="111"/>
      <c r="EG119" s="111"/>
      <c r="EH119" s="111"/>
      <c r="EI119" s="108"/>
      <c r="EJ119" s="112"/>
      <c r="EK119" s="108"/>
      <c r="EM119" s="111"/>
      <c r="EN119" s="111"/>
      <c r="EO119" s="111"/>
      <c r="EP119" s="111"/>
      <c r="EQ119" s="111"/>
      <c r="ER119" s="108"/>
      <c r="ES119" s="112"/>
      <c r="ET119" s="108"/>
      <c r="EV119" s="111"/>
      <c r="EW119" s="111"/>
      <c r="EX119" s="111"/>
      <c r="EY119" s="111"/>
      <c r="EZ119" s="111"/>
      <c r="FA119" s="108"/>
      <c r="FB119" s="112"/>
      <c r="FC119" s="108"/>
      <c r="FE119" s="111"/>
      <c r="FF119" s="111"/>
      <c r="FG119" s="111"/>
      <c r="FH119" s="111"/>
      <c r="FI119" s="111"/>
      <c r="FJ119" s="108"/>
      <c r="FK119" s="112"/>
      <c r="FL119" s="108"/>
      <c r="FN119" s="111"/>
      <c r="FO119" s="111"/>
      <c r="FP119" s="111"/>
      <c r="FQ119" s="111"/>
      <c r="FR119" s="111"/>
      <c r="FS119" s="108"/>
      <c r="FT119" s="112"/>
      <c r="FU119" s="108"/>
      <c r="FW119" s="111"/>
      <c r="FX119" s="111"/>
      <c r="FY119" s="111"/>
      <c r="FZ119" s="111"/>
      <c r="GA119" s="111"/>
      <c r="GB119" s="108"/>
      <c r="GC119" s="113"/>
      <c r="GD119" s="108"/>
      <c r="GF119" s="111"/>
      <c r="GG119" s="111"/>
      <c r="GH119" s="111"/>
      <c r="GI119" s="111"/>
      <c r="GJ119" s="111"/>
      <c r="GK119" s="108"/>
      <c r="GL119" s="112"/>
      <c r="GM119" s="108"/>
      <c r="GO119" s="111"/>
      <c r="GP119" s="111"/>
      <c r="GQ119" s="111"/>
      <c r="GR119" s="111"/>
      <c r="GS119" s="111"/>
      <c r="GT119" s="108"/>
      <c r="GU119" s="112"/>
      <c r="GV119" s="108"/>
    </row>
    <row r="120" spans="2:204" ht="17.100000000000001" customHeight="1">
      <c r="B120" s="231" t="s">
        <v>138</v>
      </c>
      <c r="C120" s="231"/>
      <c r="D120" s="231"/>
      <c r="E120" s="231"/>
      <c r="F120" s="231"/>
      <c r="G120" s="231"/>
      <c r="H120" s="231"/>
      <c r="I120" s="231"/>
      <c r="K120" s="231" t="s">
        <v>138</v>
      </c>
      <c r="L120" s="231"/>
      <c r="M120" s="231"/>
      <c r="N120" s="231"/>
      <c r="O120" s="231"/>
      <c r="P120" s="231"/>
      <c r="Q120" s="231"/>
      <c r="R120" s="231"/>
      <c r="T120" s="231" t="s">
        <v>138</v>
      </c>
      <c r="U120" s="231"/>
      <c r="V120" s="231"/>
      <c r="W120" s="231"/>
      <c r="X120" s="231"/>
      <c r="Y120" s="231"/>
      <c r="Z120" s="231"/>
      <c r="AA120" s="231"/>
      <c r="AB120" s="231" t="s">
        <v>138</v>
      </c>
      <c r="AC120" s="231"/>
      <c r="AD120" s="231"/>
      <c r="AE120" s="231"/>
      <c r="AF120" s="231"/>
      <c r="AG120" s="231"/>
      <c r="AH120" s="231"/>
      <c r="AI120" s="231"/>
      <c r="AJ120" s="231" t="s">
        <v>138</v>
      </c>
      <c r="AK120" s="231"/>
      <c r="AL120" s="231"/>
      <c r="AM120" s="231"/>
      <c r="AN120" s="231"/>
      <c r="AO120" s="231"/>
      <c r="AP120" s="231"/>
      <c r="AQ120" s="231"/>
      <c r="AR120" s="231" t="s">
        <v>138</v>
      </c>
      <c r="AS120" s="231"/>
      <c r="AT120" s="231"/>
      <c r="AU120" s="231"/>
      <c r="AV120" s="231"/>
      <c r="AW120" s="231"/>
      <c r="AX120" s="231"/>
      <c r="AY120" s="231"/>
      <c r="BA120" s="231" t="s">
        <v>138</v>
      </c>
      <c r="BB120" s="231"/>
      <c r="BC120" s="231"/>
      <c r="BD120" s="231"/>
      <c r="BE120" s="231"/>
      <c r="BF120" s="231"/>
      <c r="BG120" s="231"/>
      <c r="BH120" s="231"/>
      <c r="BJ120" s="231" t="s">
        <v>138</v>
      </c>
      <c r="BK120" s="231"/>
      <c r="BL120" s="231"/>
      <c r="BM120" s="231"/>
      <c r="BN120" s="231"/>
      <c r="BO120" s="231"/>
      <c r="BP120" s="231"/>
      <c r="BQ120" s="231"/>
      <c r="BS120" s="231" t="s">
        <v>138</v>
      </c>
      <c r="BT120" s="231"/>
      <c r="BU120" s="231"/>
      <c r="BV120" s="231"/>
      <c r="BW120" s="231"/>
      <c r="BX120" s="231"/>
      <c r="BY120" s="231"/>
      <c r="BZ120" s="231"/>
      <c r="CB120" s="231" t="s">
        <v>138</v>
      </c>
      <c r="CC120" s="231"/>
      <c r="CD120" s="231"/>
      <c r="CE120" s="231"/>
      <c r="CF120" s="231"/>
      <c r="CG120" s="231"/>
      <c r="CH120" s="231"/>
      <c r="CI120" s="231"/>
      <c r="CK120" s="231" t="s">
        <v>138</v>
      </c>
      <c r="CL120" s="231"/>
      <c r="CM120" s="231"/>
      <c r="CN120" s="231"/>
      <c r="CO120" s="231"/>
      <c r="CP120" s="231"/>
      <c r="CQ120" s="231"/>
      <c r="CR120" s="231"/>
      <c r="CT120" s="231" t="s">
        <v>138</v>
      </c>
      <c r="CU120" s="231"/>
      <c r="CV120" s="231"/>
      <c r="CW120" s="231"/>
      <c r="CX120" s="231"/>
      <c r="CY120" s="231"/>
      <c r="CZ120" s="231"/>
      <c r="DA120" s="231"/>
      <c r="DC120" s="231" t="s">
        <v>138</v>
      </c>
      <c r="DD120" s="231"/>
      <c r="DE120" s="231"/>
      <c r="DF120" s="231"/>
      <c r="DG120" s="231"/>
      <c r="DH120" s="231"/>
      <c r="DI120" s="231"/>
      <c r="DJ120" s="231"/>
      <c r="DL120" s="231" t="s">
        <v>138</v>
      </c>
      <c r="DM120" s="231"/>
      <c r="DN120" s="231"/>
      <c r="DO120" s="231"/>
      <c r="DP120" s="231"/>
      <c r="DQ120" s="231"/>
      <c r="DR120" s="231"/>
      <c r="DS120" s="231"/>
      <c r="DU120" s="231" t="s">
        <v>138</v>
      </c>
      <c r="DV120" s="231"/>
      <c r="DW120" s="231"/>
      <c r="DX120" s="231"/>
      <c r="DY120" s="231"/>
      <c r="DZ120" s="231"/>
      <c r="EA120" s="231"/>
      <c r="EB120" s="231"/>
      <c r="ED120" s="231" t="s">
        <v>138</v>
      </c>
      <c r="EE120" s="231"/>
      <c r="EF120" s="231"/>
      <c r="EG120" s="231"/>
      <c r="EH120" s="231"/>
      <c r="EI120" s="231"/>
      <c r="EJ120" s="231"/>
      <c r="EK120" s="231"/>
      <c r="EM120" s="231" t="s">
        <v>138</v>
      </c>
      <c r="EN120" s="231"/>
      <c r="EO120" s="231"/>
      <c r="EP120" s="231"/>
      <c r="EQ120" s="231"/>
      <c r="ER120" s="231"/>
      <c r="ES120" s="231"/>
      <c r="ET120" s="231"/>
      <c r="EV120" s="231" t="s">
        <v>138</v>
      </c>
      <c r="EW120" s="231"/>
      <c r="EX120" s="231"/>
      <c r="EY120" s="231"/>
      <c r="EZ120" s="231"/>
      <c r="FA120" s="231"/>
      <c r="FB120" s="231"/>
      <c r="FC120" s="231"/>
      <c r="FE120" s="231" t="s">
        <v>138</v>
      </c>
      <c r="FF120" s="231"/>
      <c r="FG120" s="231"/>
      <c r="FH120" s="231"/>
      <c r="FI120" s="231"/>
      <c r="FJ120" s="231"/>
      <c r="FK120" s="231"/>
      <c r="FL120" s="231"/>
      <c r="FN120" s="231" t="s">
        <v>138</v>
      </c>
      <c r="FO120" s="231"/>
      <c r="FP120" s="231"/>
      <c r="FQ120" s="231"/>
      <c r="FR120" s="231"/>
      <c r="FS120" s="231"/>
      <c r="FT120" s="231"/>
      <c r="FU120" s="231"/>
      <c r="FW120" s="231" t="s">
        <v>138</v>
      </c>
      <c r="FX120" s="231"/>
      <c r="FY120" s="231"/>
      <c r="FZ120" s="231"/>
      <c r="GA120" s="231"/>
      <c r="GB120" s="231"/>
      <c r="GC120" s="231"/>
      <c r="GD120" s="231"/>
      <c r="GF120" s="231" t="s">
        <v>138</v>
      </c>
      <c r="GG120" s="231"/>
      <c r="GH120" s="231"/>
      <c r="GI120" s="231"/>
      <c r="GJ120" s="231"/>
      <c r="GK120" s="231"/>
      <c r="GL120" s="231"/>
      <c r="GM120" s="231"/>
      <c r="GO120" s="231" t="s">
        <v>138</v>
      </c>
      <c r="GP120" s="231"/>
      <c r="GQ120" s="231"/>
      <c r="GR120" s="231"/>
      <c r="GS120" s="231"/>
      <c r="GT120" s="231"/>
      <c r="GU120" s="231"/>
      <c r="GV120" s="231"/>
    </row>
    <row r="121" spans="2:204" ht="17.100000000000001" customHeight="1">
      <c r="B121" s="231" t="s">
        <v>142</v>
      </c>
      <c r="C121" s="231"/>
      <c r="D121" s="231"/>
      <c r="E121" s="231"/>
      <c r="F121" s="231"/>
      <c r="G121" s="231"/>
      <c r="H121" s="231"/>
      <c r="I121" s="231"/>
      <c r="K121" s="231" t="s">
        <v>142</v>
      </c>
      <c r="L121" s="231"/>
      <c r="M121" s="231"/>
      <c r="N121" s="231"/>
      <c r="O121" s="231"/>
      <c r="P121" s="231"/>
      <c r="Q121" s="231"/>
      <c r="R121" s="231"/>
      <c r="T121" s="231" t="s">
        <v>142</v>
      </c>
      <c r="U121" s="231"/>
      <c r="V121" s="231"/>
      <c r="W121" s="231"/>
      <c r="X121" s="231"/>
      <c r="Y121" s="231"/>
      <c r="Z121" s="231"/>
      <c r="AA121" s="231"/>
      <c r="AB121" s="231" t="s">
        <v>142</v>
      </c>
      <c r="AC121" s="231"/>
      <c r="AD121" s="231"/>
      <c r="AE121" s="231"/>
      <c r="AF121" s="231"/>
      <c r="AG121" s="231"/>
      <c r="AH121" s="231"/>
      <c r="AI121" s="231"/>
      <c r="AJ121" s="231" t="s">
        <v>142</v>
      </c>
      <c r="AK121" s="231"/>
      <c r="AL121" s="231"/>
      <c r="AM121" s="231"/>
      <c r="AN121" s="231"/>
      <c r="AO121" s="231"/>
      <c r="AP121" s="231"/>
      <c r="AQ121" s="231"/>
      <c r="AR121" s="231" t="s">
        <v>142</v>
      </c>
      <c r="AS121" s="231"/>
      <c r="AT121" s="231"/>
      <c r="AU121" s="231"/>
      <c r="AV121" s="231"/>
      <c r="AW121" s="231"/>
      <c r="AX121" s="231"/>
      <c r="AY121" s="231"/>
      <c r="BA121" s="231" t="s">
        <v>142</v>
      </c>
      <c r="BB121" s="231"/>
      <c r="BC121" s="231"/>
      <c r="BD121" s="231"/>
      <c r="BE121" s="231"/>
      <c r="BF121" s="231"/>
      <c r="BG121" s="231"/>
      <c r="BH121" s="231"/>
      <c r="BJ121" s="231" t="s">
        <v>142</v>
      </c>
      <c r="BK121" s="231"/>
      <c r="BL121" s="231"/>
      <c r="BM121" s="231"/>
      <c r="BN121" s="231"/>
      <c r="BO121" s="231"/>
      <c r="BP121" s="231"/>
      <c r="BQ121" s="231"/>
      <c r="BS121" s="231" t="s">
        <v>142</v>
      </c>
      <c r="BT121" s="231"/>
      <c r="BU121" s="231"/>
      <c r="BV121" s="231"/>
      <c r="BW121" s="231"/>
      <c r="BX121" s="231"/>
      <c r="BY121" s="231"/>
      <c r="BZ121" s="231"/>
      <c r="CB121" s="231" t="s">
        <v>142</v>
      </c>
      <c r="CC121" s="231"/>
      <c r="CD121" s="231"/>
      <c r="CE121" s="231"/>
      <c r="CF121" s="231"/>
      <c r="CG121" s="231"/>
      <c r="CH121" s="231"/>
      <c r="CI121" s="231"/>
      <c r="CK121" s="231" t="s">
        <v>142</v>
      </c>
      <c r="CL121" s="231"/>
      <c r="CM121" s="231"/>
      <c r="CN121" s="231"/>
      <c r="CO121" s="231"/>
      <c r="CP121" s="231"/>
      <c r="CQ121" s="231"/>
      <c r="CR121" s="231"/>
      <c r="CT121" s="231" t="s">
        <v>142</v>
      </c>
      <c r="CU121" s="231"/>
      <c r="CV121" s="231"/>
      <c r="CW121" s="231"/>
      <c r="CX121" s="231"/>
      <c r="CY121" s="231"/>
      <c r="CZ121" s="231"/>
      <c r="DA121" s="231"/>
      <c r="DC121" s="231" t="s">
        <v>142</v>
      </c>
      <c r="DD121" s="231"/>
      <c r="DE121" s="231"/>
      <c r="DF121" s="231"/>
      <c r="DG121" s="231"/>
      <c r="DH121" s="231"/>
      <c r="DI121" s="231"/>
      <c r="DJ121" s="231"/>
      <c r="DL121" s="231" t="s">
        <v>142</v>
      </c>
      <c r="DM121" s="231"/>
      <c r="DN121" s="231"/>
      <c r="DO121" s="231"/>
      <c r="DP121" s="231"/>
      <c r="DQ121" s="231"/>
      <c r="DR121" s="231"/>
      <c r="DS121" s="231"/>
      <c r="DU121" s="231" t="s">
        <v>142</v>
      </c>
      <c r="DV121" s="231"/>
      <c r="DW121" s="231"/>
      <c r="DX121" s="231"/>
      <c r="DY121" s="231"/>
      <c r="DZ121" s="231"/>
      <c r="EA121" s="231"/>
      <c r="EB121" s="231"/>
      <c r="ED121" s="231" t="s">
        <v>142</v>
      </c>
      <c r="EE121" s="231"/>
      <c r="EF121" s="231"/>
      <c r="EG121" s="231"/>
      <c r="EH121" s="231"/>
      <c r="EI121" s="231"/>
      <c r="EJ121" s="231"/>
      <c r="EK121" s="231"/>
      <c r="EM121" s="231" t="s">
        <v>142</v>
      </c>
      <c r="EN121" s="231"/>
      <c r="EO121" s="231"/>
      <c r="EP121" s="231"/>
      <c r="EQ121" s="231"/>
      <c r="ER121" s="231"/>
      <c r="ES121" s="231"/>
      <c r="ET121" s="231"/>
      <c r="EV121" s="231" t="s">
        <v>142</v>
      </c>
      <c r="EW121" s="231"/>
      <c r="EX121" s="231"/>
      <c r="EY121" s="231"/>
      <c r="EZ121" s="231"/>
      <c r="FA121" s="231"/>
      <c r="FB121" s="231"/>
      <c r="FC121" s="231"/>
      <c r="FE121" s="231" t="s">
        <v>142</v>
      </c>
      <c r="FF121" s="231"/>
      <c r="FG121" s="231"/>
      <c r="FH121" s="231"/>
      <c r="FI121" s="231"/>
      <c r="FJ121" s="231"/>
      <c r="FK121" s="231"/>
      <c r="FL121" s="231"/>
      <c r="FN121" s="231" t="s">
        <v>142</v>
      </c>
      <c r="FO121" s="231"/>
      <c r="FP121" s="231"/>
      <c r="FQ121" s="231"/>
      <c r="FR121" s="231"/>
      <c r="FS121" s="231"/>
      <c r="FT121" s="231"/>
      <c r="FU121" s="231"/>
      <c r="FW121" s="231" t="s">
        <v>142</v>
      </c>
      <c r="FX121" s="231"/>
      <c r="FY121" s="231"/>
      <c r="FZ121" s="231"/>
      <c r="GA121" s="231"/>
      <c r="GB121" s="231"/>
      <c r="GC121" s="231"/>
      <c r="GD121" s="231"/>
      <c r="GF121" s="231" t="s">
        <v>142</v>
      </c>
      <c r="GG121" s="231"/>
      <c r="GH121" s="231"/>
      <c r="GI121" s="231"/>
      <c r="GJ121" s="231"/>
      <c r="GK121" s="231"/>
      <c r="GL121" s="231"/>
      <c r="GM121" s="231"/>
      <c r="GO121" s="231" t="s">
        <v>142</v>
      </c>
      <c r="GP121" s="231"/>
      <c r="GQ121" s="231"/>
      <c r="GR121" s="231"/>
      <c r="GS121" s="231"/>
      <c r="GT121" s="231"/>
      <c r="GU121" s="231"/>
      <c r="GV121" s="231"/>
    </row>
    <row r="122" spans="2:204" ht="17.100000000000001" customHeight="1">
      <c r="B122" s="102"/>
      <c r="H122" s="103"/>
      <c r="I122" s="104"/>
      <c r="K122" s="102"/>
      <c r="Q122" s="103"/>
      <c r="R122" s="104"/>
      <c r="T122" s="102"/>
      <c r="Z122" s="103"/>
      <c r="AA122" s="104"/>
      <c r="AB122" s="102"/>
      <c r="AH122" s="103"/>
      <c r="AI122" s="104"/>
      <c r="AJ122" s="102"/>
      <c r="AP122" s="103"/>
      <c r="AQ122" s="104"/>
      <c r="AR122" s="102"/>
      <c r="AX122" s="103"/>
      <c r="AY122" s="104"/>
      <c r="BA122" s="102"/>
      <c r="BG122" s="103"/>
      <c r="BH122" s="104"/>
      <c r="BJ122" s="102"/>
      <c r="BP122" s="103"/>
      <c r="BQ122" s="104"/>
      <c r="BS122" s="102"/>
      <c r="BY122" s="103"/>
      <c r="BZ122" s="104"/>
      <c r="CB122" s="102"/>
      <c r="CH122" s="103"/>
      <c r="CI122" s="104"/>
      <c r="CK122" s="102"/>
      <c r="CQ122" s="103"/>
      <c r="CR122" s="104"/>
      <c r="CT122" s="102"/>
      <c r="CZ122" s="103"/>
      <c r="DA122" s="104"/>
      <c r="DC122" s="102"/>
      <c r="DI122" s="103"/>
      <c r="DJ122" s="104"/>
      <c r="DL122" s="102"/>
      <c r="DR122" s="103"/>
      <c r="DS122" s="104"/>
      <c r="DU122" s="102"/>
      <c r="EA122" s="103"/>
      <c r="EB122" s="104"/>
      <c r="ED122" s="102"/>
      <c r="EJ122" s="103"/>
      <c r="EK122" s="104"/>
      <c r="EM122" s="102"/>
      <c r="ES122" s="103"/>
      <c r="ET122" s="104"/>
      <c r="EV122" s="102"/>
      <c r="FB122" s="103"/>
      <c r="FC122" s="104"/>
      <c r="FE122" s="102"/>
      <c r="FK122" s="103"/>
      <c r="FL122" s="104"/>
      <c r="FN122" s="102"/>
      <c r="FT122" s="103"/>
      <c r="FU122" s="104"/>
      <c r="FW122" s="102"/>
      <c r="GC122" s="103"/>
      <c r="GD122" s="104"/>
      <c r="GF122" s="102"/>
      <c r="GM122" s="104"/>
      <c r="GO122" s="102"/>
      <c r="GU122" s="103"/>
      <c r="GV122" s="104"/>
    </row>
    <row r="123" spans="2:204" ht="51.75" customHeight="1">
      <c r="B123" s="83" t="s">
        <v>147</v>
      </c>
      <c r="C123" s="83" t="s">
        <v>144</v>
      </c>
      <c r="D123" s="83" t="s">
        <v>145</v>
      </c>
      <c r="E123" s="83" t="s">
        <v>146</v>
      </c>
      <c r="F123" s="83" t="s">
        <v>149</v>
      </c>
      <c r="G123" s="225" t="s">
        <v>150</v>
      </c>
      <c r="H123" s="225"/>
      <c r="I123" s="225"/>
      <c r="K123" s="83" t="s">
        <v>147</v>
      </c>
      <c r="L123" s="83" t="s">
        <v>144</v>
      </c>
      <c r="M123" s="83" t="s">
        <v>145</v>
      </c>
      <c r="N123" s="83" t="s">
        <v>146</v>
      </c>
      <c r="O123" s="83" t="s">
        <v>149</v>
      </c>
      <c r="P123" s="225" t="s">
        <v>150</v>
      </c>
      <c r="Q123" s="225"/>
      <c r="R123" s="225"/>
      <c r="T123" s="83" t="s">
        <v>147</v>
      </c>
      <c r="U123" s="83" t="s">
        <v>144</v>
      </c>
      <c r="V123" s="83" t="s">
        <v>145</v>
      </c>
      <c r="W123" s="83" t="s">
        <v>146</v>
      </c>
      <c r="X123" s="83" t="s">
        <v>149</v>
      </c>
      <c r="Y123" s="225" t="s">
        <v>150</v>
      </c>
      <c r="Z123" s="225"/>
      <c r="AA123" s="225"/>
      <c r="AB123" s="83" t="s">
        <v>147</v>
      </c>
      <c r="AC123" s="83" t="s">
        <v>144</v>
      </c>
      <c r="AD123" s="83" t="s">
        <v>145</v>
      </c>
      <c r="AE123" s="83" t="s">
        <v>146</v>
      </c>
      <c r="AF123" s="83" t="s">
        <v>149</v>
      </c>
      <c r="AG123" s="225" t="s">
        <v>150</v>
      </c>
      <c r="AH123" s="225"/>
      <c r="AI123" s="225"/>
      <c r="AJ123" s="83" t="s">
        <v>147</v>
      </c>
      <c r="AK123" s="83" t="s">
        <v>144</v>
      </c>
      <c r="AL123" s="83" t="s">
        <v>145</v>
      </c>
      <c r="AM123" s="83" t="s">
        <v>146</v>
      </c>
      <c r="AN123" s="83" t="s">
        <v>149</v>
      </c>
      <c r="AO123" s="225" t="s">
        <v>150</v>
      </c>
      <c r="AP123" s="225"/>
      <c r="AQ123" s="225"/>
      <c r="AR123" s="83" t="s">
        <v>147</v>
      </c>
      <c r="AS123" s="83" t="s">
        <v>144</v>
      </c>
      <c r="AT123" s="83" t="s">
        <v>145</v>
      </c>
      <c r="AU123" s="83" t="s">
        <v>146</v>
      </c>
      <c r="AV123" s="83" t="s">
        <v>149</v>
      </c>
      <c r="AW123" s="225" t="s">
        <v>150</v>
      </c>
      <c r="AX123" s="225"/>
      <c r="AY123" s="225"/>
      <c r="BA123" s="83" t="s">
        <v>147</v>
      </c>
      <c r="BB123" s="83" t="s">
        <v>144</v>
      </c>
      <c r="BC123" s="83" t="s">
        <v>145</v>
      </c>
      <c r="BD123" s="83" t="s">
        <v>146</v>
      </c>
      <c r="BE123" s="83" t="s">
        <v>149</v>
      </c>
      <c r="BF123" s="225" t="s">
        <v>150</v>
      </c>
      <c r="BG123" s="225"/>
      <c r="BH123" s="225"/>
      <c r="BJ123" s="83" t="s">
        <v>147</v>
      </c>
      <c r="BK123" s="83" t="s">
        <v>144</v>
      </c>
      <c r="BL123" s="83" t="s">
        <v>145</v>
      </c>
      <c r="BM123" s="83" t="s">
        <v>146</v>
      </c>
      <c r="BN123" s="83" t="s">
        <v>149</v>
      </c>
      <c r="BO123" s="225" t="s">
        <v>150</v>
      </c>
      <c r="BP123" s="225"/>
      <c r="BQ123" s="225"/>
      <c r="BS123" s="83" t="s">
        <v>147</v>
      </c>
      <c r="BT123" s="83" t="s">
        <v>144</v>
      </c>
      <c r="BU123" s="83" t="s">
        <v>145</v>
      </c>
      <c r="BV123" s="83" t="s">
        <v>146</v>
      </c>
      <c r="BW123" s="83" t="s">
        <v>149</v>
      </c>
      <c r="BX123" s="225" t="s">
        <v>150</v>
      </c>
      <c r="BY123" s="225"/>
      <c r="BZ123" s="225"/>
      <c r="CB123" s="83" t="s">
        <v>147</v>
      </c>
      <c r="CC123" s="83" t="s">
        <v>144</v>
      </c>
      <c r="CD123" s="83" t="s">
        <v>145</v>
      </c>
      <c r="CE123" s="83" t="s">
        <v>146</v>
      </c>
      <c r="CF123" s="83" t="s">
        <v>149</v>
      </c>
      <c r="CG123" s="225" t="s">
        <v>150</v>
      </c>
      <c r="CH123" s="225"/>
      <c r="CI123" s="225"/>
      <c r="CK123" s="83" t="s">
        <v>147</v>
      </c>
      <c r="CL123" s="83" t="s">
        <v>144</v>
      </c>
      <c r="CM123" s="83" t="s">
        <v>145</v>
      </c>
      <c r="CN123" s="83" t="s">
        <v>146</v>
      </c>
      <c r="CO123" s="83" t="s">
        <v>149</v>
      </c>
      <c r="CP123" s="225" t="s">
        <v>150</v>
      </c>
      <c r="CQ123" s="225"/>
      <c r="CR123" s="225"/>
      <c r="CT123" s="83" t="s">
        <v>147</v>
      </c>
      <c r="CU123" s="83" t="s">
        <v>144</v>
      </c>
      <c r="CV123" s="83" t="s">
        <v>145</v>
      </c>
      <c r="CW123" s="83" t="s">
        <v>146</v>
      </c>
      <c r="CX123" s="83" t="s">
        <v>149</v>
      </c>
      <c r="CY123" s="225" t="s">
        <v>150</v>
      </c>
      <c r="CZ123" s="225"/>
      <c r="DA123" s="225"/>
      <c r="DC123" s="83" t="s">
        <v>147</v>
      </c>
      <c r="DD123" s="83" t="s">
        <v>144</v>
      </c>
      <c r="DE123" s="83" t="s">
        <v>145</v>
      </c>
      <c r="DF123" s="83" t="s">
        <v>146</v>
      </c>
      <c r="DG123" s="83" t="s">
        <v>149</v>
      </c>
      <c r="DH123" s="225" t="s">
        <v>150</v>
      </c>
      <c r="DI123" s="225"/>
      <c r="DJ123" s="225"/>
      <c r="DL123" s="83" t="s">
        <v>147</v>
      </c>
      <c r="DM123" s="83" t="s">
        <v>144</v>
      </c>
      <c r="DN123" s="83" t="s">
        <v>145</v>
      </c>
      <c r="DO123" s="83" t="s">
        <v>146</v>
      </c>
      <c r="DP123" s="83" t="s">
        <v>149</v>
      </c>
      <c r="DQ123" s="225" t="s">
        <v>150</v>
      </c>
      <c r="DR123" s="225"/>
      <c r="DS123" s="225"/>
      <c r="DU123" s="83" t="s">
        <v>147</v>
      </c>
      <c r="DV123" s="83" t="s">
        <v>144</v>
      </c>
      <c r="DW123" s="83" t="s">
        <v>145</v>
      </c>
      <c r="DX123" s="83" t="s">
        <v>146</v>
      </c>
      <c r="DY123" s="83" t="s">
        <v>149</v>
      </c>
      <c r="DZ123" s="225" t="s">
        <v>150</v>
      </c>
      <c r="EA123" s="225"/>
      <c r="EB123" s="225"/>
      <c r="ED123" s="83" t="s">
        <v>147</v>
      </c>
      <c r="EE123" s="83" t="s">
        <v>144</v>
      </c>
      <c r="EF123" s="83" t="s">
        <v>145</v>
      </c>
      <c r="EG123" s="83" t="s">
        <v>146</v>
      </c>
      <c r="EH123" s="83" t="s">
        <v>149</v>
      </c>
      <c r="EI123" s="225" t="s">
        <v>150</v>
      </c>
      <c r="EJ123" s="225"/>
      <c r="EK123" s="225"/>
      <c r="EM123" s="83" t="s">
        <v>147</v>
      </c>
      <c r="EN123" s="83" t="s">
        <v>144</v>
      </c>
      <c r="EO123" s="83" t="s">
        <v>145</v>
      </c>
      <c r="EP123" s="83" t="s">
        <v>146</v>
      </c>
      <c r="EQ123" s="83" t="s">
        <v>149</v>
      </c>
      <c r="ER123" s="225" t="s">
        <v>150</v>
      </c>
      <c r="ES123" s="225"/>
      <c r="ET123" s="225"/>
      <c r="EV123" s="83" t="s">
        <v>147</v>
      </c>
      <c r="EW123" s="83" t="s">
        <v>144</v>
      </c>
      <c r="EX123" s="83" t="s">
        <v>145</v>
      </c>
      <c r="EY123" s="83" t="s">
        <v>146</v>
      </c>
      <c r="EZ123" s="83" t="s">
        <v>149</v>
      </c>
      <c r="FA123" s="225" t="s">
        <v>150</v>
      </c>
      <c r="FB123" s="225"/>
      <c r="FC123" s="225"/>
      <c r="FE123" s="83" t="s">
        <v>147</v>
      </c>
      <c r="FF123" s="83" t="s">
        <v>144</v>
      </c>
      <c r="FG123" s="83" t="s">
        <v>145</v>
      </c>
      <c r="FH123" s="83" t="s">
        <v>146</v>
      </c>
      <c r="FI123" s="83" t="s">
        <v>149</v>
      </c>
      <c r="FJ123" s="225" t="s">
        <v>150</v>
      </c>
      <c r="FK123" s="225"/>
      <c r="FL123" s="225"/>
      <c r="FN123" s="83" t="s">
        <v>147</v>
      </c>
      <c r="FO123" s="83" t="s">
        <v>144</v>
      </c>
      <c r="FP123" s="83" t="s">
        <v>145</v>
      </c>
      <c r="FQ123" s="83" t="s">
        <v>146</v>
      </c>
      <c r="FR123" s="83" t="s">
        <v>149</v>
      </c>
      <c r="FS123" s="225" t="s">
        <v>150</v>
      </c>
      <c r="FT123" s="225"/>
      <c r="FU123" s="225"/>
      <c r="FW123" s="83" t="s">
        <v>147</v>
      </c>
      <c r="FX123" s="83" t="s">
        <v>144</v>
      </c>
      <c r="FY123" s="83" t="s">
        <v>145</v>
      </c>
      <c r="FZ123" s="83" t="s">
        <v>146</v>
      </c>
      <c r="GA123" s="83" t="s">
        <v>149</v>
      </c>
      <c r="GB123" s="225" t="s">
        <v>150</v>
      </c>
      <c r="GC123" s="225"/>
      <c r="GD123" s="225"/>
      <c r="GF123" s="83" t="s">
        <v>147</v>
      </c>
      <c r="GG123" s="83" t="s">
        <v>144</v>
      </c>
      <c r="GH123" s="83" t="s">
        <v>145</v>
      </c>
      <c r="GI123" s="83" t="s">
        <v>146</v>
      </c>
      <c r="GJ123" s="83" t="s">
        <v>149</v>
      </c>
      <c r="GK123" s="225" t="s">
        <v>150</v>
      </c>
      <c r="GL123" s="225"/>
      <c r="GM123" s="225"/>
      <c r="GO123" s="83" t="s">
        <v>147</v>
      </c>
      <c r="GP123" s="83" t="s">
        <v>144</v>
      </c>
      <c r="GQ123" s="83" t="s">
        <v>145</v>
      </c>
      <c r="GR123" s="83" t="s">
        <v>146</v>
      </c>
      <c r="GS123" s="83" t="s">
        <v>149</v>
      </c>
      <c r="GT123" s="225" t="s">
        <v>150</v>
      </c>
      <c r="GU123" s="225"/>
      <c r="GV123" s="225"/>
    </row>
    <row r="124" spans="2:204" ht="11.25" customHeight="1">
      <c r="B124" s="225">
        <v>1</v>
      </c>
      <c r="C124" s="225"/>
      <c r="D124" s="226"/>
      <c r="E124" s="225"/>
      <c r="F124" s="225"/>
      <c r="G124" s="83" t="s">
        <v>148</v>
      </c>
      <c r="H124" s="105">
        <f>+D124</f>
        <v>0</v>
      </c>
      <c r="I124" s="106">
        <f>IFERROR(H124/H127,0)</f>
        <v>0</v>
      </c>
      <c r="K124" s="225">
        <v>1</v>
      </c>
      <c r="L124" s="225" t="s">
        <v>267</v>
      </c>
      <c r="M124" s="226">
        <v>188760000</v>
      </c>
      <c r="N124" s="225" t="s">
        <v>241</v>
      </c>
      <c r="O124" s="225" t="s">
        <v>268</v>
      </c>
      <c r="P124" s="83" t="s">
        <v>148</v>
      </c>
      <c r="Q124" s="105">
        <f>+M124</f>
        <v>188760000</v>
      </c>
      <c r="R124" s="106">
        <f>IFERROR(Q124/Q127,0)</f>
        <v>1</v>
      </c>
      <c r="T124" s="225">
        <v>1</v>
      </c>
      <c r="U124" s="225"/>
      <c r="V124" s="225"/>
      <c r="W124" s="225"/>
      <c r="X124" s="225"/>
      <c r="Y124" s="83" t="s">
        <v>148</v>
      </c>
      <c r="Z124" s="105"/>
      <c r="AA124" s="106">
        <f>IFERROR(Z124/Z127,0)</f>
        <v>0</v>
      </c>
      <c r="AB124" s="225">
        <v>1</v>
      </c>
      <c r="AC124" s="225" t="s">
        <v>236</v>
      </c>
      <c r="AD124" s="226">
        <v>294169900</v>
      </c>
      <c r="AE124" s="225" t="s">
        <v>237</v>
      </c>
      <c r="AF124" s="225" t="s">
        <v>269</v>
      </c>
      <c r="AG124" s="83" t="s">
        <v>148</v>
      </c>
      <c r="AH124" s="105">
        <f>1*AD124</f>
        <v>294169900</v>
      </c>
      <c r="AI124" s="106">
        <f>IFERROR(AH124/AH127,0)</f>
        <v>1</v>
      </c>
      <c r="AJ124" s="225">
        <v>1</v>
      </c>
      <c r="AK124" s="225"/>
      <c r="AL124" s="225"/>
      <c r="AM124" s="225"/>
      <c r="AN124" s="225"/>
      <c r="AO124" s="83" t="s">
        <v>148</v>
      </c>
      <c r="AP124" s="105"/>
      <c r="AQ124" s="106">
        <f>IFERROR(AP124/AP127,0)</f>
        <v>0</v>
      </c>
      <c r="AR124" s="225">
        <v>1</v>
      </c>
      <c r="AS124" s="225"/>
      <c r="AT124" s="225"/>
      <c r="AU124" s="225"/>
      <c r="AV124" s="225"/>
      <c r="AW124" s="83" t="s">
        <v>148</v>
      </c>
      <c r="AX124" s="105"/>
      <c r="AY124" s="106">
        <f>IFERROR(AX124/AX127,0)</f>
        <v>0</v>
      </c>
      <c r="BA124" s="225">
        <v>1</v>
      </c>
      <c r="BB124" s="225"/>
      <c r="BC124" s="225"/>
      <c r="BD124" s="225"/>
      <c r="BE124" s="225"/>
      <c r="BF124" s="83" t="s">
        <v>148</v>
      </c>
      <c r="BG124" s="105"/>
      <c r="BH124" s="106">
        <f>IFERROR(BG124/BG127,0)</f>
        <v>0</v>
      </c>
      <c r="BJ124" s="225">
        <v>1</v>
      </c>
      <c r="BK124" s="225" t="s">
        <v>270</v>
      </c>
      <c r="BL124" s="226">
        <v>93860000</v>
      </c>
      <c r="BM124" s="225" t="s">
        <v>271</v>
      </c>
      <c r="BN124" s="225" t="s">
        <v>268</v>
      </c>
      <c r="BO124" s="83" t="s">
        <v>148</v>
      </c>
      <c r="BP124" s="105">
        <f>+BL124</f>
        <v>93860000</v>
      </c>
      <c r="BQ124" s="106">
        <f>IFERROR(BP124/BP127,0)</f>
        <v>1</v>
      </c>
      <c r="BS124" s="225">
        <v>1</v>
      </c>
      <c r="BT124" s="225"/>
      <c r="BU124" s="225"/>
      <c r="BV124" s="225"/>
      <c r="BW124" s="225"/>
      <c r="BX124" s="83" t="s">
        <v>148</v>
      </c>
      <c r="BY124" s="105"/>
      <c r="BZ124" s="106">
        <f>IFERROR(BY124/BY127,0)</f>
        <v>0</v>
      </c>
      <c r="CB124" s="225">
        <v>1</v>
      </c>
      <c r="CC124" s="225" t="s">
        <v>272</v>
      </c>
      <c r="CD124" s="226">
        <v>1800000</v>
      </c>
      <c r="CE124" s="225" t="s">
        <v>273</v>
      </c>
      <c r="CF124" s="225" t="s">
        <v>274</v>
      </c>
      <c r="CG124" s="83" t="s">
        <v>148</v>
      </c>
      <c r="CH124" s="105">
        <f>+CD124</f>
        <v>1800000</v>
      </c>
      <c r="CI124" s="106">
        <f>IFERROR(CH124/CH127,0)</f>
        <v>1</v>
      </c>
      <c r="CK124" s="225">
        <v>1</v>
      </c>
      <c r="CL124" s="225" t="s">
        <v>275</v>
      </c>
      <c r="CM124" s="226">
        <v>2194000</v>
      </c>
      <c r="CN124" s="225" t="s">
        <v>276</v>
      </c>
      <c r="CO124" s="225" t="s">
        <v>268</v>
      </c>
      <c r="CP124" s="83" t="s">
        <v>148</v>
      </c>
      <c r="CQ124" s="105">
        <f>+CM124</f>
        <v>2194000</v>
      </c>
      <c r="CR124" s="106">
        <f>IFERROR(CQ124/CQ127,0)</f>
        <v>1</v>
      </c>
      <c r="CT124" s="225">
        <v>1</v>
      </c>
      <c r="CU124" s="225" t="s">
        <v>277</v>
      </c>
      <c r="CV124" s="226">
        <v>9057000</v>
      </c>
      <c r="CW124" s="225" t="s">
        <v>278</v>
      </c>
      <c r="CX124" s="225" t="s">
        <v>279</v>
      </c>
      <c r="CY124" s="83" t="s">
        <v>148</v>
      </c>
      <c r="CZ124" s="105">
        <f>+CV124</f>
        <v>9057000</v>
      </c>
      <c r="DA124" s="106">
        <f>IFERROR(CZ124/CZ127,0)</f>
        <v>1</v>
      </c>
      <c r="DC124" s="225">
        <v>1</v>
      </c>
      <c r="DD124" s="225" t="s">
        <v>244</v>
      </c>
      <c r="DE124" s="226">
        <v>662014000</v>
      </c>
      <c r="DF124" s="225" t="s">
        <v>280</v>
      </c>
      <c r="DG124" s="225" t="s">
        <v>279</v>
      </c>
      <c r="DH124" s="83" t="s">
        <v>148</v>
      </c>
      <c r="DI124" s="105">
        <f>+DE124</f>
        <v>662014000</v>
      </c>
      <c r="DJ124" s="106">
        <f>IFERROR(DI124/DI127,0)</f>
        <v>1</v>
      </c>
      <c r="DL124" s="225">
        <v>1</v>
      </c>
      <c r="DM124" s="225" t="s">
        <v>281</v>
      </c>
      <c r="DN124" s="226">
        <f>4300000+600000+7000</f>
        <v>4907000</v>
      </c>
      <c r="DO124" s="230" t="s">
        <v>206</v>
      </c>
      <c r="DP124" s="225" t="s">
        <v>282</v>
      </c>
      <c r="DQ124" s="83" t="s">
        <v>148</v>
      </c>
      <c r="DR124" s="105">
        <f>DN124</f>
        <v>4907000</v>
      </c>
      <c r="DS124" s="106">
        <f>IFERROR(DR124/DR127,0)</f>
        <v>1</v>
      </c>
      <c r="DU124" s="225">
        <v>1</v>
      </c>
      <c r="DV124" s="225" t="s">
        <v>281</v>
      </c>
      <c r="DW124" s="226">
        <v>222000</v>
      </c>
      <c r="DX124" s="230" t="s">
        <v>206</v>
      </c>
      <c r="DY124" s="225" t="s">
        <v>282</v>
      </c>
      <c r="DZ124" s="83" t="s">
        <v>148</v>
      </c>
      <c r="EA124" s="105">
        <f>DW124</f>
        <v>222000</v>
      </c>
      <c r="EB124" s="106">
        <f>IFERROR(EA124/EA127,0)</f>
        <v>1</v>
      </c>
      <c r="ED124" s="225">
        <v>1</v>
      </c>
      <c r="EE124" s="225" t="s">
        <v>283</v>
      </c>
      <c r="EF124" s="226">
        <v>60000000</v>
      </c>
      <c r="EG124" s="225" t="s">
        <v>284</v>
      </c>
      <c r="EH124" s="225" t="s">
        <v>282</v>
      </c>
      <c r="EI124" s="83" t="s">
        <v>148</v>
      </c>
      <c r="EJ124" s="105">
        <f>+EF124</f>
        <v>60000000</v>
      </c>
      <c r="EK124" s="106">
        <f>IFERROR(EJ124/EJ127,0)</f>
        <v>1</v>
      </c>
      <c r="EM124" s="225">
        <v>1</v>
      </c>
      <c r="EN124" s="225" t="s">
        <v>285</v>
      </c>
      <c r="EO124" s="226">
        <v>56295000</v>
      </c>
      <c r="EP124" s="225" t="s">
        <v>286</v>
      </c>
      <c r="EQ124" s="225" t="s">
        <v>282</v>
      </c>
      <c r="ER124" s="83" t="s">
        <v>148</v>
      </c>
      <c r="ES124" s="105">
        <f>+EO124</f>
        <v>56295000</v>
      </c>
      <c r="ET124" s="106">
        <f>IFERROR(ES124/ES127,0)</f>
        <v>1</v>
      </c>
      <c r="EV124" s="225">
        <v>1</v>
      </c>
      <c r="EW124" s="225" t="s">
        <v>287</v>
      </c>
      <c r="EX124" s="226">
        <v>5000000</v>
      </c>
      <c r="EY124" s="225" t="s">
        <v>288</v>
      </c>
      <c r="EZ124" s="225" t="s">
        <v>282</v>
      </c>
      <c r="FA124" s="83" t="s">
        <v>148</v>
      </c>
      <c r="FB124" s="105">
        <f>+EX124</f>
        <v>5000000</v>
      </c>
      <c r="FC124" s="106">
        <f>IFERROR(FB124/FB127,0)</f>
        <v>1</v>
      </c>
      <c r="FE124" s="225">
        <v>1</v>
      </c>
      <c r="FF124" s="225" t="s">
        <v>287</v>
      </c>
      <c r="FG124" s="226">
        <v>7672000</v>
      </c>
      <c r="FH124" s="225" t="s">
        <v>289</v>
      </c>
      <c r="FI124" s="225" t="s">
        <v>282</v>
      </c>
      <c r="FJ124" s="83" t="s">
        <v>148</v>
      </c>
      <c r="FK124" s="105">
        <f>FG124</f>
        <v>7672000</v>
      </c>
      <c r="FL124" s="106">
        <f>IFERROR(FK124/FK127,0)</f>
        <v>1</v>
      </c>
      <c r="FN124" s="225">
        <v>1</v>
      </c>
      <c r="FO124" s="225" t="s">
        <v>287</v>
      </c>
      <c r="FP124" s="226">
        <v>9700000</v>
      </c>
      <c r="FQ124" s="225" t="s">
        <v>290</v>
      </c>
      <c r="FR124" s="225" t="s">
        <v>282</v>
      </c>
      <c r="FS124" s="83" t="s">
        <v>148</v>
      </c>
      <c r="FT124" s="105">
        <f>FP124</f>
        <v>9700000</v>
      </c>
      <c r="FU124" s="106">
        <f>IFERROR(FT124/FT127,0)</f>
        <v>1</v>
      </c>
      <c r="FW124" s="225">
        <v>1</v>
      </c>
      <c r="FX124" s="225" t="s">
        <v>207</v>
      </c>
      <c r="FY124" s="226">
        <v>35900000</v>
      </c>
      <c r="FZ124" s="225" t="s">
        <v>208</v>
      </c>
      <c r="GA124" s="225" t="s">
        <v>209</v>
      </c>
      <c r="GB124" s="83" t="s">
        <v>148</v>
      </c>
      <c r="GC124" s="105">
        <f>GC127</f>
        <v>35900000</v>
      </c>
      <c r="GD124" s="106">
        <f>IFERROR(GC124/GC127,0)</f>
        <v>1</v>
      </c>
      <c r="GF124" s="225">
        <v>1</v>
      </c>
      <c r="GG124" s="225" t="s">
        <v>291</v>
      </c>
      <c r="GH124" s="226">
        <v>345655637</v>
      </c>
      <c r="GI124" s="225" t="s">
        <v>248</v>
      </c>
      <c r="GJ124" s="225" t="s">
        <v>170</v>
      </c>
      <c r="GK124" s="83" t="s">
        <v>148</v>
      </c>
      <c r="GL124" s="84">
        <f>GL127</f>
        <v>345655637</v>
      </c>
      <c r="GM124" s="106">
        <f>IFERROR(GL124/GL127,0)</f>
        <v>1</v>
      </c>
      <c r="GO124" s="225">
        <v>1</v>
      </c>
      <c r="GP124" s="225"/>
      <c r="GQ124" s="225"/>
      <c r="GR124" s="225"/>
      <c r="GS124" s="225"/>
      <c r="GT124" s="83" t="s">
        <v>148</v>
      </c>
      <c r="GU124" s="105"/>
      <c r="GV124" s="106">
        <f>IFERROR(GU124/GU127,0)</f>
        <v>0</v>
      </c>
    </row>
    <row r="125" spans="2:204">
      <c r="B125" s="225"/>
      <c r="C125" s="225"/>
      <c r="D125" s="226"/>
      <c r="E125" s="225"/>
      <c r="F125" s="225"/>
      <c r="G125" s="83" t="s">
        <v>9</v>
      </c>
      <c r="H125" s="105">
        <v>0</v>
      </c>
      <c r="I125" s="106">
        <f t="shared" ref="I125:I126" si="459">IFERROR(H125/H128,0)</f>
        <v>0</v>
      </c>
      <c r="K125" s="225"/>
      <c r="L125" s="225"/>
      <c r="M125" s="226"/>
      <c r="N125" s="225"/>
      <c r="O125" s="225"/>
      <c r="P125" s="83" t="s">
        <v>9</v>
      </c>
      <c r="Q125" s="105">
        <v>0</v>
      </c>
      <c r="R125" s="106">
        <f t="shared" ref="R125:R126" si="460">IFERROR(Q125/Q128,0)</f>
        <v>0</v>
      </c>
      <c r="T125" s="225"/>
      <c r="U125" s="225"/>
      <c r="V125" s="225"/>
      <c r="W125" s="225"/>
      <c r="X125" s="225"/>
      <c r="Y125" s="83" t="s">
        <v>9</v>
      </c>
      <c r="Z125" s="105"/>
      <c r="AA125" s="106">
        <f t="shared" ref="AA125:AA126" si="461">IFERROR(Z125/Z128,0)</f>
        <v>0</v>
      </c>
      <c r="AB125" s="225"/>
      <c r="AC125" s="225"/>
      <c r="AD125" s="226"/>
      <c r="AE125" s="225"/>
      <c r="AF125" s="225"/>
      <c r="AG125" s="83" t="s">
        <v>9</v>
      </c>
      <c r="AH125" s="105">
        <v>0</v>
      </c>
      <c r="AI125" s="106">
        <f>IFERROR(AH125/AH127,0)</f>
        <v>0</v>
      </c>
      <c r="AJ125" s="225"/>
      <c r="AK125" s="225"/>
      <c r="AL125" s="225"/>
      <c r="AM125" s="225"/>
      <c r="AN125" s="225"/>
      <c r="AO125" s="83" t="s">
        <v>9</v>
      </c>
      <c r="AP125" s="105"/>
      <c r="AQ125" s="106">
        <f t="shared" ref="AQ125:AQ126" si="462">IFERROR(AP125/AP128,0)</f>
        <v>0</v>
      </c>
      <c r="AR125" s="225"/>
      <c r="AS125" s="225"/>
      <c r="AT125" s="225"/>
      <c r="AU125" s="225"/>
      <c r="AV125" s="225"/>
      <c r="AW125" s="83" t="s">
        <v>9</v>
      </c>
      <c r="AX125" s="105"/>
      <c r="AY125" s="106">
        <f t="shared" ref="AY125:AY126" si="463">IFERROR(AX125/AX128,0)</f>
        <v>0</v>
      </c>
      <c r="BA125" s="225"/>
      <c r="BB125" s="225"/>
      <c r="BC125" s="225"/>
      <c r="BD125" s="225"/>
      <c r="BE125" s="225"/>
      <c r="BF125" s="83" t="s">
        <v>9</v>
      </c>
      <c r="BG125" s="105"/>
      <c r="BH125" s="106">
        <f t="shared" ref="BH125:BH126" si="464">IFERROR(BG125/BG128,0)</f>
        <v>0</v>
      </c>
      <c r="BJ125" s="225"/>
      <c r="BK125" s="225"/>
      <c r="BL125" s="226"/>
      <c r="BM125" s="225"/>
      <c r="BN125" s="225"/>
      <c r="BO125" s="83" t="s">
        <v>9</v>
      </c>
      <c r="BP125" s="105"/>
      <c r="BQ125" s="106">
        <f t="shared" ref="BQ125:BQ126" si="465">IFERROR(BP125/BP128,0)</f>
        <v>0</v>
      </c>
      <c r="BS125" s="225"/>
      <c r="BT125" s="225"/>
      <c r="BU125" s="225"/>
      <c r="BV125" s="225"/>
      <c r="BW125" s="225"/>
      <c r="BX125" s="83" t="s">
        <v>9</v>
      </c>
      <c r="BY125" s="105"/>
      <c r="BZ125" s="106">
        <f t="shared" ref="BZ125:BZ126" si="466">IFERROR(BY125/BY128,0)</f>
        <v>0</v>
      </c>
      <c r="CB125" s="225"/>
      <c r="CC125" s="225"/>
      <c r="CD125" s="226"/>
      <c r="CE125" s="225"/>
      <c r="CF125" s="225"/>
      <c r="CG125" s="83" t="s">
        <v>9</v>
      </c>
      <c r="CH125" s="105">
        <v>0</v>
      </c>
      <c r="CI125" s="106">
        <f t="shared" ref="CI125:CI126" si="467">IFERROR(CH125/CH128,0)</f>
        <v>0</v>
      </c>
      <c r="CK125" s="225"/>
      <c r="CL125" s="225"/>
      <c r="CM125" s="226"/>
      <c r="CN125" s="225"/>
      <c r="CO125" s="225"/>
      <c r="CP125" s="83" t="s">
        <v>9</v>
      </c>
      <c r="CQ125" s="105"/>
      <c r="CR125" s="106">
        <f t="shared" ref="CR125:CR126" si="468">IFERROR(CQ125/CQ128,0)</f>
        <v>0</v>
      </c>
      <c r="CT125" s="225"/>
      <c r="CU125" s="225"/>
      <c r="CV125" s="226"/>
      <c r="CW125" s="225"/>
      <c r="CX125" s="225"/>
      <c r="CY125" s="83" t="s">
        <v>9</v>
      </c>
      <c r="CZ125" s="105">
        <v>0</v>
      </c>
      <c r="DA125" s="106">
        <f t="shared" ref="DA125:DA126" si="469">IFERROR(CZ125/CZ128,0)</f>
        <v>0</v>
      </c>
      <c r="DC125" s="225"/>
      <c r="DD125" s="225"/>
      <c r="DE125" s="226"/>
      <c r="DF125" s="225"/>
      <c r="DG125" s="225"/>
      <c r="DH125" s="83" t="s">
        <v>9</v>
      </c>
      <c r="DI125" s="105">
        <v>0</v>
      </c>
      <c r="DJ125" s="106">
        <f t="shared" ref="DJ125:DJ126" si="470">IFERROR(DI125/DI128,0)</f>
        <v>0</v>
      </c>
      <c r="DL125" s="225"/>
      <c r="DM125" s="225"/>
      <c r="DN125" s="226"/>
      <c r="DO125" s="225"/>
      <c r="DP125" s="225"/>
      <c r="DQ125" s="83" t="s">
        <v>9</v>
      </c>
      <c r="DR125" s="105">
        <v>0</v>
      </c>
      <c r="DS125" s="106">
        <f t="shared" ref="DS125:DS126" si="471">IFERROR(DR125/DR128,0)</f>
        <v>0</v>
      </c>
      <c r="DU125" s="225"/>
      <c r="DV125" s="225"/>
      <c r="DW125" s="226"/>
      <c r="DX125" s="225"/>
      <c r="DY125" s="225"/>
      <c r="DZ125" s="83" t="s">
        <v>9</v>
      </c>
      <c r="EA125" s="105"/>
      <c r="EB125" s="106">
        <f t="shared" ref="EB125:EB126" si="472">IFERROR(EA125/EA128,0)</f>
        <v>0</v>
      </c>
      <c r="ED125" s="225"/>
      <c r="EE125" s="225"/>
      <c r="EF125" s="226"/>
      <c r="EG125" s="225"/>
      <c r="EH125" s="225"/>
      <c r="EI125" s="83" t="s">
        <v>9</v>
      </c>
      <c r="EJ125" s="105">
        <v>0</v>
      </c>
      <c r="EK125" s="106">
        <f t="shared" ref="EK125:EK126" si="473">IFERROR(EJ125/EJ128,0)</f>
        <v>0</v>
      </c>
      <c r="EM125" s="225"/>
      <c r="EN125" s="225"/>
      <c r="EO125" s="226"/>
      <c r="EP125" s="225"/>
      <c r="EQ125" s="225"/>
      <c r="ER125" s="83" t="s">
        <v>9</v>
      </c>
      <c r="ES125" s="105">
        <v>0</v>
      </c>
      <c r="ET125" s="106">
        <f t="shared" ref="ET125:ET126" si="474">IFERROR(ES125/ES128,0)</f>
        <v>0</v>
      </c>
      <c r="EV125" s="225"/>
      <c r="EW125" s="225"/>
      <c r="EX125" s="226"/>
      <c r="EY125" s="225"/>
      <c r="EZ125" s="225"/>
      <c r="FA125" s="83" t="s">
        <v>9</v>
      </c>
      <c r="FB125" s="105">
        <v>0</v>
      </c>
      <c r="FC125" s="106">
        <f t="shared" ref="FC125:FC126" si="475">IFERROR(FB125/FB128,0)</f>
        <v>0</v>
      </c>
      <c r="FE125" s="225"/>
      <c r="FF125" s="225"/>
      <c r="FG125" s="226"/>
      <c r="FH125" s="225"/>
      <c r="FI125" s="225"/>
      <c r="FJ125" s="83" t="s">
        <v>9</v>
      </c>
      <c r="FK125" s="105">
        <v>0</v>
      </c>
      <c r="FL125" s="106">
        <f t="shared" ref="FL125:FL126" si="476">IFERROR(FK125/FK128,0)</f>
        <v>0</v>
      </c>
      <c r="FN125" s="225"/>
      <c r="FO125" s="225"/>
      <c r="FP125" s="226"/>
      <c r="FQ125" s="225"/>
      <c r="FR125" s="225"/>
      <c r="FS125" s="83" t="s">
        <v>9</v>
      </c>
      <c r="FT125" s="105">
        <v>0</v>
      </c>
      <c r="FU125" s="106">
        <f t="shared" ref="FU125:FU126" si="477">IFERROR(FT125/FT128,0)</f>
        <v>0</v>
      </c>
      <c r="FW125" s="225"/>
      <c r="FX125" s="225"/>
      <c r="FY125" s="226"/>
      <c r="FZ125" s="225"/>
      <c r="GA125" s="225"/>
      <c r="GB125" s="83" t="s">
        <v>9</v>
      </c>
      <c r="GC125" s="105">
        <v>0</v>
      </c>
      <c r="GD125" s="106">
        <f t="shared" ref="GD125:GD126" si="478">IFERROR(GC125/GC128,0)</f>
        <v>0</v>
      </c>
      <c r="GF125" s="225"/>
      <c r="GG125" s="225"/>
      <c r="GH125" s="226"/>
      <c r="GI125" s="225"/>
      <c r="GJ125" s="225"/>
      <c r="GK125" s="83" t="s">
        <v>9</v>
      </c>
      <c r="GL125" s="84">
        <v>0</v>
      </c>
      <c r="GM125" s="106">
        <f t="shared" ref="GM125:GM126" si="479">IFERROR(GL125/GL128,0)</f>
        <v>0</v>
      </c>
      <c r="GO125" s="225"/>
      <c r="GP125" s="225"/>
      <c r="GQ125" s="225"/>
      <c r="GR125" s="225"/>
      <c r="GS125" s="225"/>
      <c r="GT125" s="83" t="s">
        <v>9</v>
      </c>
      <c r="GU125" s="105"/>
      <c r="GV125" s="106">
        <f t="shared" ref="GV125:GV126" si="480">IFERROR(GU125/GU128,0)</f>
        <v>0</v>
      </c>
    </row>
    <row r="126" spans="2:204">
      <c r="B126" s="225"/>
      <c r="C126" s="225"/>
      <c r="D126" s="226"/>
      <c r="E126" s="225"/>
      <c r="F126" s="225"/>
      <c r="G126" s="83" t="s">
        <v>8</v>
      </c>
      <c r="H126" s="105">
        <v>0</v>
      </c>
      <c r="I126" s="106">
        <f t="shared" si="459"/>
        <v>0</v>
      </c>
      <c r="K126" s="225"/>
      <c r="L126" s="225"/>
      <c r="M126" s="226"/>
      <c r="N126" s="225"/>
      <c r="O126" s="225"/>
      <c r="P126" s="83" t="s">
        <v>8</v>
      </c>
      <c r="Q126" s="105">
        <v>0</v>
      </c>
      <c r="R126" s="106">
        <f t="shared" si="460"/>
        <v>0</v>
      </c>
      <c r="T126" s="225"/>
      <c r="U126" s="225"/>
      <c r="V126" s="225"/>
      <c r="W126" s="225"/>
      <c r="X126" s="225"/>
      <c r="Y126" s="83" t="s">
        <v>8</v>
      </c>
      <c r="Z126" s="105"/>
      <c r="AA126" s="106">
        <f t="shared" si="461"/>
        <v>0</v>
      </c>
      <c r="AB126" s="225"/>
      <c r="AC126" s="225"/>
      <c r="AD126" s="226"/>
      <c r="AE126" s="225"/>
      <c r="AF126" s="225"/>
      <c r="AG126" s="83" t="s">
        <v>8</v>
      </c>
      <c r="AH126" s="105">
        <v>0</v>
      </c>
      <c r="AI126" s="106">
        <f t="shared" ref="AI126" si="481">IFERROR(AH126/AH129,0)</f>
        <v>0</v>
      </c>
      <c r="AJ126" s="225"/>
      <c r="AK126" s="225"/>
      <c r="AL126" s="225"/>
      <c r="AM126" s="225"/>
      <c r="AN126" s="225"/>
      <c r="AO126" s="83" t="s">
        <v>8</v>
      </c>
      <c r="AP126" s="105"/>
      <c r="AQ126" s="106">
        <f t="shared" si="462"/>
        <v>0</v>
      </c>
      <c r="AR126" s="225"/>
      <c r="AS126" s="225"/>
      <c r="AT126" s="225"/>
      <c r="AU126" s="225"/>
      <c r="AV126" s="225"/>
      <c r="AW126" s="83" t="s">
        <v>8</v>
      </c>
      <c r="AX126" s="105"/>
      <c r="AY126" s="106">
        <f t="shared" si="463"/>
        <v>0</v>
      </c>
      <c r="BA126" s="225"/>
      <c r="BB126" s="225"/>
      <c r="BC126" s="225"/>
      <c r="BD126" s="225"/>
      <c r="BE126" s="225"/>
      <c r="BF126" s="83" t="s">
        <v>8</v>
      </c>
      <c r="BG126" s="105"/>
      <c r="BH126" s="106">
        <f t="shared" si="464"/>
        <v>0</v>
      </c>
      <c r="BJ126" s="225"/>
      <c r="BK126" s="225"/>
      <c r="BL126" s="226"/>
      <c r="BM126" s="225"/>
      <c r="BN126" s="225"/>
      <c r="BO126" s="83" t="s">
        <v>8</v>
      </c>
      <c r="BP126" s="105"/>
      <c r="BQ126" s="106">
        <f t="shared" si="465"/>
        <v>0</v>
      </c>
      <c r="BS126" s="225"/>
      <c r="BT126" s="225"/>
      <c r="BU126" s="225"/>
      <c r="BV126" s="225"/>
      <c r="BW126" s="225"/>
      <c r="BX126" s="83" t="s">
        <v>8</v>
      </c>
      <c r="BY126" s="105"/>
      <c r="BZ126" s="106">
        <f t="shared" si="466"/>
        <v>0</v>
      </c>
      <c r="CB126" s="225"/>
      <c r="CC126" s="225"/>
      <c r="CD126" s="226"/>
      <c r="CE126" s="225"/>
      <c r="CF126" s="225"/>
      <c r="CG126" s="83" t="s">
        <v>8</v>
      </c>
      <c r="CH126" s="105">
        <v>0</v>
      </c>
      <c r="CI126" s="106">
        <f t="shared" si="467"/>
        <v>0</v>
      </c>
      <c r="CK126" s="225"/>
      <c r="CL126" s="225"/>
      <c r="CM126" s="226"/>
      <c r="CN126" s="225"/>
      <c r="CO126" s="225"/>
      <c r="CP126" s="83" t="s">
        <v>8</v>
      </c>
      <c r="CQ126" s="105"/>
      <c r="CR126" s="106">
        <f t="shared" si="468"/>
        <v>0</v>
      </c>
      <c r="CT126" s="225"/>
      <c r="CU126" s="225"/>
      <c r="CV126" s="226"/>
      <c r="CW126" s="225"/>
      <c r="CX126" s="225"/>
      <c r="CY126" s="83" t="s">
        <v>8</v>
      </c>
      <c r="CZ126" s="105">
        <v>0</v>
      </c>
      <c r="DA126" s="106">
        <f t="shared" si="469"/>
        <v>0</v>
      </c>
      <c r="DC126" s="225"/>
      <c r="DD126" s="225"/>
      <c r="DE126" s="226"/>
      <c r="DF126" s="225"/>
      <c r="DG126" s="225"/>
      <c r="DH126" s="83" t="s">
        <v>8</v>
      </c>
      <c r="DI126" s="105">
        <v>0</v>
      </c>
      <c r="DJ126" s="106">
        <f t="shared" si="470"/>
        <v>0</v>
      </c>
      <c r="DL126" s="225"/>
      <c r="DM126" s="225"/>
      <c r="DN126" s="226"/>
      <c r="DO126" s="225"/>
      <c r="DP126" s="225"/>
      <c r="DQ126" s="83" t="s">
        <v>8</v>
      </c>
      <c r="DR126" s="105">
        <v>0</v>
      </c>
      <c r="DS126" s="106">
        <f t="shared" si="471"/>
        <v>0</v>
      </c>
      <c r="DU126" s="225"/>
      <c r="DV126" s="225"/>
      <c r="DW126" s="226"/>
      <c r="DX126" s="225"/>
      <c r="DY126" s="225"/>
      <c r="DZ126" s="83" t="s">
        <v>8</v>
      </c>
      <c r="EA126" s="105"/>
      <c r="EB126" s="106">
        <f t="shared" si="472"/>
        <v>0</v>
      </c>
      <c r="ED126" s="225"/>
      <c r="EE126" s="225"/>
      <c r="EF126" s="226"/>
      <c r="EG126" s="225"/>
      <c r="EH126" s="225"/>
      <c r="EI126" s="83" t="s">
        <v>8</v>
      </c>
      <c r="EJ126" s="105">
        <v>0</v>
      </c>
      <c r="EK126" s="106">
        <f t="shared" si="473"/>
        <v>0</v>
      </c>
      <c r="EM126" s="225"/>
      <c r="EN126" s="225"/>
      <c r="EO126" s="226"/>
      <c r="EP126" s="225"/>
      <c r="EQ126" s="225"/>
      <c r="ER126" s="83" t="s">
        <v>8</v>
      </c>
      <c r="ES126" s="105">
        <v>0</v>
      </c>
      <c r="ET126" s="106">
        <f t="shared" si="474"/>
        <v>0</v>
      </c>
      <c r="EV126" s="225"/>
      <c r="EW126" s="225"/>
      <c r="EX126" s="226"/>
      <c r="EY126" s="225"/>
      <c r="EZ126" s="225"/>
      <c r="FA126" s="83" t="s">
        <v>8</v>
      </c>
      <c r="FB126" s="105">
        <v>0</v>
      </c>
      <c r="FC126" s="106">
        <f t="shared" si="475"/>
        <v>0</v>
      </c>
      <c r="FE126" s="225"/>
      <c r="FF126" s="225"/>
      <c r="FG126" s="226"/>
      <c r="FH126" s="225"/>
      <c r="FI126" s="225"/>
      <c r="FJ126" s="83" t="s">
        <v>8</v>
      </c>
      <c r="FK126" s="105">
        <v>0</v>
      </c>
      <c r="FL126" s="106">
        <f t="shared" si="476"/>
        <v>0</v>
      </c>
      <c r="FN126" s="225"/>
      <c r="FO126" s="225"/>
      <c r="FP126" s="226"/>
      <c r="FQ126" s="225"/>
      <c r="FR126" s="225"/>
      <c r="FS126" s="83" t="s">
        <v>8</v>
      </c>
      <c r="FT126" s="105">
        <v>0</v>
      </c>
      <c r="FU126" s="106">
        <f t="shared" si="477"/>
        <v>0</v>
      </c>
      <c r="FW126" s="225"/>
      <c r="FX126" s="225"/>
      <c r="FY126" s="226"/>
      <c r="FZ126" s="225"/>
      <c r="GA126" s="225"/>
      <c r="GB126" s="83" t="s">
        <v>8</v>
      </c>
      <c r="GC126" s="105">
        <v>0</v>
      </c>
      <c r="GD126" s="106">
        <f t="shared" si="478"/>
        <v>0</v>
      </c>
      <c r="GF126" s="225"/>
      <c r="GG126" s="225"/>
      <c r="GH126" s="226"/>
      <c r="GI126" s="225"/>
      <c r="GJ126" s="225"/>
      <c r="GK126" s="83" t="s">
        <v>8</v>
      </c>
      <c r="GL126" s="84">
        <v>0</v>
      </c>
      <c r="GM126" s="106">
        <f t="shared" si="479"/>
        <v>0</v>
      </c>
      <c r="GO126" s="225"/>
      <c r="GP126" s="225"/>
      <c r="GQ126" s="225"/>
      <c r="GR126" s="225"/>
      <c r="GS126" s="225"/>
      <c r="GT126" s="83" t="s">
        <v>8</v>
      </c>
      <c r="GU126" s="105"/>
      <c r="GV126" s="106">
        <f t="shared" si="480"/>
        <v>0</v>
      </c>
    </row>
    <row r="127" spans="2:204" ht="170.25" customHeight="1">
      <c r="B127" s="225"/>
      <c r="C127" s="225"/>
      <c r="D127" s="226"/>
      <c r="E127" s="225"/>
      <c r="F127" s="225"/>
      <c r="G127" s="83" t="s">
        <v>11</v>
      </c>
      <c r="H127" s="105">
        <f>D124</f>
        <v>0</v>
      </c>
      <c r="I127" s="83"/>
      <c r="K127" s="225"/>
      <c r="L127" s="225"/>
      <c r="M127" s="226"/>
      <c r="N127" s="225"/>
      <c r="O127" s="225"/>
      <c r="P127" s="83" t="s">
        <v>11</v>
      </c>
      <c r="Q127" s="105">
        <f>M124</f>
        <v>188760000</v>
      </c>
      <c r="R127" s="83"/>
      <c r="T127" s="225"/>
      <c r="U127" s="225"/>
      <c r="V127" s="225"/>
      <c r="W127" s="225"/>
      <c r="X127" s="225"/>
      <c r="Y127" s="83" t="s">
        <v>11</v>
      </c>
      <c r="Z127" s="105">
        <f>V124</f>
        <v>0</v>
      </c>
      <c r="AA127" s="83"/>
      <c r="AB127" s="225"/>
      <c r="AC127" s="225"/>
      <c r="AD127" s="226"/>
      <c r="AE127" s="225"/>
      <c r="AF127" s="225"/>
      <c r="AG127" s="83" t="s">
        <v>11</v>
      </c>
      <c r="AH127" s="105">
        <f>AD124</f>
        <v>294169900</v>
      </c>
      <c r="AI127" s="83"/>
      <c r="AJ127" s="225"/>
      <c r="AK127" s="225"/>
      <c r="AL127" s="225"/>
      <c r="AM127" s="225"/>
      <c r="AN127" s="225"/>
      <c r="AO127" s="83" t="s">
        <v>11</v>
      </c>
      <c r="AP127" s="105">
        <f>AL124</f>
        <v>0</v>
      </c>
      <c r="AQ127" s="83"/>
      <c r="AR127" s="225"/>
      <c r="AS127" s="225"/>
      <c r="AT127" s="225"/>
      <c r="AU127" s="225"/>
      <c r="AV127" s="225"/>
      <c r="AW127" s="83" t="s">
        <v>11</v>
      </c>
      <c r="AX127" s="105">
        <f>AT124</f>
        <v>0</v>
      </c>
      <c r="AY127" s="83"/>
      <c r="BA127" s="225"/>
      <c r="BB127" s="225"/>
      <c r="BC127" s="225"/>
      <c r="BD127" s="225"/>
      <c r="BE127" s="225"/>
      <c r="BF127" s="83" t="s">
        <v>11</v>
      </c>
      <c r="BG127" s="105">
        <f>BC124</f>
        <v>0</v>
      </c>
      <c r="BH127" s="83"/>
      <c r="BJ127" s="225"/>
      <c r="BK127" s="225"/>
      <c r="BL127" s="226"/>
      <c r="BM127" s="225"/>
      <c r="BN127" s="225"/>
      <c r="BO127" s="83" t="s">
        <v>11</v>
      </c>
      <c r="BP127" s="105">
        <f>BL124</f>
        <v>93860000</v>
      </c>
      <c r="BQ127" s="83"/>
      <c r="BS127" s="225"/>
      <c r="BT127" s="225"/>
      <c r="BU127" s="225"/>
      <c r="BV127" s="225"/>
      <c r="BW127" s="225"/>
      <c r="BX127" s="83" t="s">
        <v>11</v>
      </c>
      <c r="BY127" s="105">
        <f>BU124</f>
        <v>0</v>
      </c>
      <c r="BZ127" s="83"/>
      <c r="CB127" s="225"/>
      <c r="CC127" s="225"/>
      <c r="CD127" s="226"/>
      <c r="CE127" s="225"/>
      <c r="CF127" s="225"/>
      <c r="CG127" s="83" t="s">
        <v>11</v>
      </c>
      <c r="CH127" s="105">
        <f>CD124</f>
        <v>1800000</v>
      </c>
      <c r="CI127" s="83"/>
      <c r="CK127" s="225"/>
      <c r="CL127" s="225"/>
      <c r="CM127" s="226"/>
      <c r="CN127" s="225"/>
      <c r="CO127" s="225"/>
      <c r="CP127" s="83" t="s">
        <v>11</v>
      </c>
      <c r="CQ127" s="105">
        <f>CM124</f>
        <v>2194000</v>
      </c>
      <c r="CR127" s="83"/>
      <c r="CT127" s="225"/>
      <c r="CU127" s="225"/>
      <c r="CV127" s="226"/>
      <c r="CW127" s="225"/>
      <c r="CX127" s="225"/>
      <c r="CY127" s="83" t="s">
        <v>11</v>
      </c>
      <c r="CZ127" s="105">
        <f>CV124</f>
        <v>9057000</v>
      </c>
      <c r="DA127" s="83"/>
      <c r="DC127" s="225"/>
      <c r="DD127" s="225"/>
      <c r="DE127" s="226"/>
      <c r="DF127" s="225"/>
      <c r="DG127" s="225"/>
      <c r="DH127" s="83" t="s">
        <v>11</v>
      </c>
      <c r="DI127" s="105">
        <f>DE124</f>
        <v>662014000</v>
      </c>
      <c r="DJ127" s="83"/>
      <c r="DL127" s="225"/>
      <c r="DM127" s="225"/>
      <c r="DN127" s="226"/>
      <c r="DO127" s="225"/>
      <c r="DP127" s="225"/>
      <c r="DQ127" s="83" t="s">
        <v>11</v>
      </c>
      <c r="DR127" s="105">
        <f>DN124</f>
        <v>4907000</v>
      </c>
      <c r="DS127" s="83"/>
      <c r="DU127" s="225"/>
      <c r="DV127" s="225"/>
      <c r="DW127" s="226"/>
      <c r="DX127" s="225"/>
      <c r="DY127" s="225"/>
      <c r="DZ127" s="83" t="s">
        <v>11</v>
      </c>
      <c r="EA127" s="105">
        <f>DW124</f>
        <v>222000</v>
      </c>
      <c r="EB127" s="83"/>
      <c r="ED127" s="225"/>
      <c r="EE127" s="225"/>
      <c r="EF127" s="226"/>
      <c r="EG127" s="225"/>
      <c r="EH127" s="225"/>
      <c r="EI127" s="83" t="s">
        <v>11</v>
      </c>
      <c r="EJ127" s="105">
        <f>EF124</f>
        <v>60000000</v>
      </c>
      <c r="EK127" s="83"/>
      <c r="EM127" s="225"/>
      <c r="EN127" s="225"/>
      <c r="EO127" s="226"/>
      <c r="EP127" s="225"/>
      <c r="EQ127" s="225"/>
      <c r="ER127" s="83" t="s">
        <v>11</v>
      </c>
      <c r="ES127" s="105">
        <f>EO124</f>
        <v>56295000</v>
      </c>
      <c r="ET127" s="83"/>
      <c r="EV127" s="225"/>
      <c r="EW127" s="225"/>
      <c r="EX127" s="226"/>
      <c r="EY127" s="225"/>
      <c r="EZ127" s="225"/>
      <c r="FA127" s="83" t="s">
        <v>11</v>
      </c>
      <c r="FB127" s="105">
        <f>EX124</f>
        <v>5000000</v>
      </c>
      <c r="FC127" s="83"/>
      <c r="FE127" s="225"/>
      <c r="FF127" s="225"/>
      <c r="FG127" s="226"/>
      <c r="FH127" s="225"/>
      <c r="FI127" s="225"/>
      <c r="FJ127" s="83" t="s">
        <v>11</v>
      </c>
      <c r="FK127" s="105">
        <f>FG124</f>
        <v>7672000</v>
      </c>
      <c r="FL127" s="83"/>
      <c r="FN127" s="225"/>
      <c r="FO127" s="225"/>
      <c r="FP127" s="226"/>
      <c r="FQ127" s="225"/>
      <c r="FR127" s="225"/>
      <c r="FS127" s="83" t="s">
        <v>11</v>
      </c>
      <c r="FT127" s="105">
        <f>FP124</f>
        <v>9700000</v>
      </c>
      <c r="FU127" s="83"/>
      <c r="FW127" s="225"/>
      <c r="FX127" s="225"/>
      <c r="FY127" s="226"/>
      <c r="FZ127" s="225"/>
      <c r="GA127" s="225"/>
      <c r="GB127" s="83" t="s">
        <v>11</v>
      </c>
      <c r="GC127" s="105">
        <f>FY124</f>
        <v>35900000</v>
      </c>
      <c r="GD127" s="83"/>
      <c r="GF127" s="225"/>
      <c r="GG127" s="225"/>
      <c r="GH127" s="226"/>
      <c r="GI127" s="225"/>
      <c r="GJ127" s="225"/>
      <c r="GK127" s="83" t="s">
        <v>11</v>
      </c>
      <c r="GL127" s="84">
        <f>GH124</f>
        <v>345655637</v>
      </c>
      <c r="GM127" s="83"/>
      <c r="GO127" s="225"/>
      <c r="GP127" s="225"/>
      <c r="GQ127" s="225"/>
      <c r="GR127" s="225"/>
      <c r="GS127" s="225"/>
      <c r="GT127" s="83" t="s">
        <v>11</v>
      </c>
      <c r="GU127" s="105">
        <f>GQ124</f>
        <v>0</v>
      </c>
      <c r="GV127" s="83"/>
    </row>
    <row r="128" spans="2:204" ht="24" customHeight="1">
      <c r="B128" s="102"/>
      <c r="H128" s="107"/>
      <c r="I128" s="104"/>
      <c r="K128" s="102"/>
      <c r="Q128" s="107"/>
      <c r="R128" s="104"/>
      <c r="T128" s="102"/>
      <c r="Z128" s="107"/>
      <c r="AA128" s="104"/>
      <c r="AB128" s="102"/>
      <c r="AH128" s="107"/>
      <c r="AI128" s="104"/>
      <c r="AJ128" s="102"/>
      <c r="AP128" s="107"/>
      <c r="AQ128" s="104"/>
      <c r="AR128" s="102"/>
      <c r="AX128" s="107"/>
      <c r="AY128" s="104"/>
      <c r="BA128" s="102"/>
      <c r="BG128" s="107"/>
      <c r="BH128" s="104"/>
      <c r="BJ128" s="102"/>
      <c r="BL128" s="107"/>
      <c r="BP128" s="107"/>
      <c r="BQ128" s="104"/>
      <c r="BS128" s="102"/>
      <c r="BY128" s="107"/>
      <c r="BZ128" s="104"/>
      <c r="CB128" s="102"/>
      <c r="CH128" s="107"/>
      <c r="CI128" s="104"/>
      <c r="CK128" s="102"/>
      <c r="CQ128" s="107"/>
      <c r="CR128" s="104"/>
      <c r="CT128" s="102"/>
      <c r="CZ128" s="107"/>
      <c r="DA128" s="104"/>
      <c r="DC128" s="102"/>
      <c r="DI128" s="107"/>
      <c r="DJ128" s="104"/>
      <c r="DL128" s="102"/>
      <c r="DR128" s="107"/>
      <c r="DS128" s="104"/>
      <c r="DU128" s="102"/>
      <c r="EA128" s="107"/>
      <c r="EB128" s="104"/>
      <c r="ED128" s="102"/>
      <c r="EF128" s="107"/>
      <c r="EJ128" s="107"/>
      <c r="EK128" s="104"/>
      <c r="EM128" s="102"/>
      <c r="EO128" s="107"/>
      <c r="ES128" s="107"/>
      <c r="ET128" s="104"/>
      <c r="EV128" s="102"/>
      <c r="EX128" s="107"/>
      <c r="FB128" s="107"/>
      <c r="FC128" s="104"/>
      <c r="FE128" s="102"/>
      <c r="FG128" s="107"/>
      <c r="FK128" s="107"/>
      <c r="FL128" s="104"/>
      <c r="FN128" s="102"/>
      <c r="FP128" s="107"/>
      <c r="FT128" s="107"/>
      <c r="FU128" s="104"/>
      <c r="FW128" s="102"/>
      <c r="GC128" s="107"/>
      <c r="GD128" s="104"/>
      <c r="GF128" s="102"/>
      <c r="GM128" s="104"/>
      <c r="GO128" s="102"/>
      <c r="GU128" s="107"/>
      <c r="GV128" s="104"/>
    </row>
    <row r="129" spans="2:204" ht="17.100000000000001" customHeight="1">
      <c r="B129" s="225">
        <f>B124+1</f>
        <v>2</v>
      </c>
      <c r="C129" s="225"/>
      <c r="D129" s="225"/>
      <c r="E129" s="226"/>
      <c r="F129" s="225"/>
      <c r="G129" s="83" t="s">
        <v>148</v>
      </c>
      <c r="H129" s="105"/>
      <c r="I129" s="106">
        <f>IFERROR(H129/H132,0)</f>
        <v>0</v>
      </c>
      <c r="K129" s="225">
        <f>K124+1</f>
        <v>2</v>
      </c>
      <c r="L129" s="225"/>
      <c r="M129" s="225"/>
      <c r="N129" s="225"/>
      <c r="O129" s="225"/>
      <c r="P129" s="83" t="s">
        <v>148</v>
      </c>
      <c r="Q129" s="105"/>
      <c r="R129" s="106">
        <f>IFERROR(Q129/Q132,0)</f>
        <v>0</v>
      </c>
      <c r="T129" s="225">
        <f>T124+1</f>
        <v>2</v>
      </c>
      <c r="U129" s="225"/>
      <c r="V129" s="225"/>
      <c r="W129" s="225"/>
      <c r="X129" s="225"/>
      <c r="Y129" s="83" t="s">
        <v>148</v>
      </c>
      <c r="Z129" s="105"/>
      <c r="AA129" s="106">
        <f>IFERROR(Z129/Z132,0)</f>
        <v>0</v>
      </c>
      <c r="AB129" s="225">
        <f>AB124+1</f>
        <v>2</v>
      </c>
      <c r="AC129" s="225"/>
      <c r="AD129" s="225"/>
      <c r="AE129" s="225"/>
      <c r="AF129" s="225"/>
      <c r="AG129" s="83" t="s">
        <v>148</v>
      </c>
      <c r="AH129" s="105"/>
      <c r="AI129" s="106">
        <f>IFERROR(AH129/AH132,0)</f>
        <v>0</v>
      </c>
      <c r="AJ129" s="225">
        <f>AJ124+1</f>
        <v>2</v>
      </c>
      <c r="AK129" s="225"/>
      <c r="AL129" s="225"/>
      <c r="AM129" s="225"/>
      <c r="AN129" s="225"/>
      <c r="AO129" s="83" t="s">
        <v>148</v>
      </c>
      <c r="AP129" s="105"/>
      <c r="AQ129" s="106">
        <f>IFERROR(AP129/AP132,0)</f>
        <v>0</v>
      </c>
      <c r="AR129" s="225">
        <f>AR124+1</f>
        <v>2</v>
      </c>
      <c r="AS129" s="225"/>
      <c r="AT129" s="225"/>
      <c r="AU129" s="225"/>
      <c r="AV129" s="225"/>
      <c r="AW129" s="83" t="s">
        <v>148</v>
      </c>
      <c r="AX129" s="105"/>
      <c r="AY129" s="106">
        <f>IFERROR(AX129/AX132,0)</f>
        <v>0</v>
      </c>
      <c r="BA129" s="225">
        <f>BA124+1</f>
        <v>2</v>
      </c>
      <c r="BB129" s="225"/>
      <c r="BC129" s="225"/>
      <c r="BD129" s="225"/>
      <c r="BE129" s="225"/>
      <c r="BF129" s="83" t="s">
        <v>148</v>
      </c>
      <c r="BG129" s="105"/>
      <c r="BH129" s="106">
        <f>IFERROR(BG129/BG132,0)</f>
        <v>0</v>
      </c>
      <c r="BJ129" s="225">
        <f>BJ124+1</f>
        <v>2</v>
      </c>
      <c r="BK129" s="225" t="s">
        <v>292</v>
      </c>
      <c r="BL129" s="226">
        <v>2000000</v>
      </c>
      <c r="BM129" s="225" t="s">
        <v>271</v>
      </c>
      <c r="BN129" s="225" t="s">
        <v>282</v>
      </c>
      <c r="BO129" s="83" t="s">
        <v>148</v>
      </c>
      <c r="BP129" s="105">
        <f>+BL129</f>
        <v>2000000</v>
      </c>
      <c r="BQ129" s="106">
        <f>IFERROR(BP129/BP132,0)</f>
        <v>1</v>
      </c>
      <c r="BS129" s="225">
        <f>BS124+1</f>
        <v>2</v>
      </c>
      <c r="BT129" s="225"/>
      <c r="BU129" s="225"/>
      <c r="BV129" s="225"/>
      <c r="BW129" s="225"/>
      <c r="BX129" s="83" t="s">
        <v>148</v>
      </c>
      <c r="BY129" s="105"/>
      <c r="BZ129" s="106">
        <f>IFERROR(BY129/BY132,0)</f>
        <v>0</v>
      </c>
      <c r="CB129" s="225">
        <f>CB124+1</f>
        <v>2</v>
      </c>
      <c r="CC129" s="225"/>
      <c r="CD129" s="225"/>
      <c r="CE129" s="225"/>
      <c r="CF129" s="225"/>
      <c r="CG129" s="83" t="s">
        <v>148</v>
      </c>
      <c r="CH129" s="105"/>
      <c r="CI129" s="106">
        <f>IFERROR(CH129/CH132,0)</f>
        <v>0</v>
      </c>
      <c r="CK129" s="225">
        <f>CK124+1</f>
        <v>2</v>
      </c>
      <c r="CL129" s="225"/>
      <c r="CM129" s="225"/>
      <c r="CN129" s="225"/>
      <c r="CO129" s="225"/>
      <c r="CP129" s="83" t="s">
        <v>148</v>
      </c>
      <c r="CQ129" s="105"/>
      <c r="CR129" s="106">
        <f>IFERROR(CQ129/CQ132,0)</f>
        <v>0</v>
      </c>
      <c r="CT129" s="225">
        <f>CT124+1</f>
        <v>2</v>
      </c>
      <c r="CU129" s="225"/>
      <c r="CV129" s="225"/>
      <c r="CW129" s="225"/>
      <c r="CX129" s="225"/>
      <c r="CY129" s="83" t="s">
        <v>148</v>
      </c>
      <c r="CZ129" s="105"/>
      <c r="DA129" s="106">
        <f>IFERROR(CZ129/CZ132,0)</f>
        <v>0</v>
      </c>
      <c r="DC129" s="225">
        <f>DC124+1</f>
        <v>2</v>
      </c>
      <c r="DD129" s="225" t="s">
        <v>281</v>
      </c>
      <c r="DE129" s="226">
        <v>500000</v>
      </c>
      <c r="DF129" s="230" t="s">
        <v>206</v>
      </c>
      <c r="DG129" s="225" t="s">
        <v>282</v>
      </c>
      <c r="DH129" s="83" t="s">
        <v>148</v>
      </c>
      <c r="DI129" s="105">
        <v>500000</v>
      </c>
      <c r="DJ129" s="106">
        <f>IFERROR(DI129/DI132,0)</f>
        <v>1</v>
      </c>
      <c r="DL129" s="225">
        <f>DL124+1</f>
        <v>2</v>
      </c>
      <c r="DM129" s="225"/>
      <c r="DN129" s="225"/>
      <c r="DO129" s="225"/>
      <c r="DP129" s="225"/>
      <c r="DQ129" s="83" t="s">
        <v>148</v>
      </c>
      <c r="DR129" s="105"/>
      <c r="DS129" s="106">
        <f>IFERROR(DR129/DR132,0)</f>
        <v>0</v>
      </c>
      <c r="DU129" s="225">
        <f>DU124+1</f>
        <v>2</v>
      </c>
      <c r="DV129" s="225"/>
      <c r="DW129" s="225"/>
      <c r="DX129" s="225"/>
      <c r="DY129" s="225"/>
      <c r="DZ129" s="83" t="s">
        <v>148</v>
      </c>
      <c r="EA129" s="105"/>
      <c r="EB129" s="106">
        <f>IFERROR(EA129/EA132,0)</f>
        <v>0</v>
      </c>
      <c r="ED129" s="225">
        <f>ED124+1</f>
        <v>2</v>
      </c>
      <c r="EE129" s="225" t="s">
        <v>281</v>
      </c>
      <c r="EF129" s="226">
        <v>10000000</v>
      </c>
      <c r="EG129" s="230" t="s">
        <v>206</v>
      </c>
      <c r="EH129" s="225" t="s">
        <v>282</v>
      </c>
      <c r="EI129" s="83" t="s">
        <v>148</v>
      </c>
      <c r="EJ129" s="105">
        <f>EF129</f>
        <v>10000000</v>
      </c>
      <c r="EK129" s="106">
        <f>IFERROR(EJ129/EJ132,0)</f>
        <v>1</v>
      </c>
      <c r="EM129" s="225">
        <f>EM124+1</f>
        <v>2</v>
      </c>
      <c r="EN129" s="225" t="s">
        <v>293</v>
      </c>
      <c r="EO129" s="226">
        <v>22747000</v>
      </c>
      <c r="EP129" s="225" t="s">
        <v>286</v>
      </c>
      <c r="EQ129" s="225" t="s">
        <v>282</v>
      </c>
      <c r="ER129" s="83" t="s">
        <v>148</v>
      </c>
      <c r="ES129" s="105">
        <f>+EO129</f>
        <v>22747000</v>
      </c>
      <c r="ET129" s="106">
        <f>IFERROR(ES129/ES132,0)</f>
        <v>1</v>
      </c>
      <c r="EV129" s="225">
        <f>EV124+1</f>
        <v>2</v>
      </c>
      <c r="EW129" s="225" t="s">
        <v>294</v>
      </c>
      <c r="EX129" s="226">
        <v>2000000</v>
      </c>
      <c r="EY129" s="225" t="s">
        <v>288</v>
      </c>
      <c r="EZ129" s="225" t="s">
        <v>282</v>
      </c>
      <c r="FA129" s="83" t="s">
        <v>148</v>
      </c>
      <c r="FB129" s="105">
        <f>+EX129</f>
        <v>2000000</v>
      </c>
      <c r="FC129" s="106">
        <f>IFERROR(FB129/FB132,0)</f>
        <v>1</v>
      </c>
      <c r="FE129" s="225">
        <f>FE124+1</f>
        <v>2</v>
      </c>
      <c r="FF129" s="225" t="s">
        <v>295</v>
      </c>
      <c r="FG129" s="226">
        <v>7500000</v>
      </c>
      <c r="FH129" s="225" t="s">
        <v>289</v>
      </c>
      <c r="FI129" s="225" t="s">
        <v>282</v>
      </c>
      <c r="FJ129" s="83" t="s">
        <v>148</v>
      </c>
      <c r="FK129" s="105">
        <f>+FG129</f>
        <v>7500000</v>
      </c>
      <c r="FL129" s="106">
        <f>IFERROR(FK129/FK132,0)</f>
        <v>1</v>
      </c>
      <c r="FN129" s="225">
        <f>FN124+1</f>
        <v>2</v>
      </c>
      <c r="FO129" s="225" t="s">
        <v>296</v>
      </c>
      <c r="FP129" s="226">
        <v>27000000</v>
      </c>
      <c r="FQ129" s="225" t="s">
        <v>290</v>
      </c>
      <c r="FR129" s="225" t="s">
        <v>282</v>
      </c>
      <c r="FS129" s="83" t="s">
        <v>148</v>
      </c>
      <c r="FT129" s="105">
        <f>+FP129</f>
        <v>27000000</v>
      </c>
      <c r="FU129" s="106">
        <f>IFERROR(FT129/FT132,0)</f>
        <v>1</v>
      </c>
      <c r="FW129" s="225">
        <f>FW124+1</f>
        <v>2</v>
      </c>
      <c r="FX129" s="225" t="s">
        <v>297</v>
      </c>
      <c r="FY129" s="226">
        <v>9660000</v>
      </c>
      <c r="FZ129" s="225" t="s">
        <v>298</v>
      </c>
      <c r="GA129" s="225" t="s">
        <v>282</v>
      </c>
      <c r="GB129" s="83" t="s">
        <v>148</v>
      </c>
      <c r="GC129" s="105">
        <f>+FY129</f>
        <v>9660000</v>
      </c>
      <c r="GD129" s="106">
        <f>IFERROR(GC129/GC132,0)</f>
        <v>1</v>
      </c>
      <c r="GF129" s="225">
        <f>GF124+1</f>
        <v>2</v>
      </c>
      <c r="GG129" s="225" t="s">
        <v>299</v>
      </c>
      <c r="GH129" s="226">
        <v>368101992</v>
      </c>
      <c r="GI129" s="225" t="s">
        <v>250</v>
      </c>
      <c r="GJ129" s="225" t="s">
        <v>170</v>
      </c>
      <c r="GK129" s="83" t="s">
        <v>148</v>
      </c>
      <c r="GL129" s="84">
        <f>GL132</f>
        <v>368101992</v>
      </c>
      <c r="GM129" s="106">
        <f>IFERROR(GL129/GL132,0)</f>
        <v>1</v>
      </c>
      <c r="GO129" s="225">
        <f>GO124+1</f>
        <v>2</v>
      </c>
      <c r="GP129" s="225"/>
      <c r="GQ129" s="225"/>
      <c r="GR129" s="225"/>
      <c r="GS129" s="225"/>
      <c r="GT129" s="83" t="s">
        <v>148</v>
      </c>
      <c r="GU129" s="105"/>
      <c r="GV129" s="106">
        <f>IFERROR(GU129/GU132,0)</f>
        <v>0</v>
      </c>
    </row>
    <row r="130" spans="2:204" ht="17.100000000000001" customHeight="1">
      <c r="B130" s="225"/>
      <c r="C130" s="225"/>
      <c r="D130" s="225"/>
      <c r="E130" s="226"/>
      <c r="F130" s="225"/>
      <c r="G130" s="83" t="s">
        <v>9</v>
      </c>
      <c r="H130" s="105"/>
      <c r="I130" s="106">
        <f t="shared" ref="I130:I131" si="482">IFERROR(H130/H133,0)</f>
        <v>0</v>
      </c>
      <c r="K130" s="225"/>
      <c r="L130" s="225"/>
      <c r="M130" s="225"/>
      <c r="N130" s="225"/>
      <c r="O130" s="225"/>
      <c r="P130" s="83" t="s">
        <v>9</v>
      </c>
      <c r="Q130" s="105"/>
      <c r="R130" s="106">
        <f t="shared" ref="R130:R131" si="483">IFERROR(Q130/Q133,0)</f>
        <v>0</v>
      </c>
      <c r="T130" s="225"/>
      <c r="U130" s="225"/>
      <c r="V130" s="225"/>
      <c r="W130" s="225"/>
      <c r="X130" s="225"/>
      <c r="Y130" s="83" t="s">
        <v>9</v>
      </c>
      <c r="Z130" s="105"/>
      <c r="AA130" s="106">
        <f t="shared" ref="AA130:AA131" si="484">IFERROR(Z130/Z133,0)</f>
        <v>0</v>
      </c>
      <c r="AB130" s="225"/>
      <c r="AC130" s="225"/>
      <c r="AD130" s="225"/>
      <c r="AE130" s="225"/>
      <c r="AF130" s="225"/>
      <c r="AG130" s="83" t="s">
        <v>9</v>
      </c>
      <c r="AH130" s="105"/>
      <c r="AI130" s="106">
        <f t="shared" ref="AI130:AI131" si="485">IFERROR(AH130/AH133,0)</f>
        <v>0</v>
      </c>
      <c r="AJ130" s="225"/>
      <c r="AK130" s="225"/>
      <c r="AL130" s="225"/>
      <c r="AM130" s="225"/>
      <c r="AN130" s="225"/>
      <c r="AO130" s="83" t="s">
        <v>9</v>
      </c>
      <c r="AP130" s="105"/>
      <c r="AQ130" s="106">
        <f t="shared" ref="AQ130:AQ131" si="486">IFERROR(AP130/AP133,0)</f>
        <v>0</v>
      </c>
      <c r="AR130" s="225"/>
      <c r="AS130" s="225"/>
      <c r="AT130" s="225"/>
      <c r="AU130" s="225"/>
      <c r="AV130" s="225"/>
      <c r="AW130" s="83" t="s">
        <v>9</v>
      </c>
      <c r="AX130" s="105"/>
      <c r="AY130" s="106">
        <f t="shared" ref="AY130:AY131" si="487">IFERROR(AX130/AX133,0)</f>
        <v>0</v>
      </c>
      <c r="BA130" s="225"/>
      <c r="BB130" s="225"/>
      <c r="BC130" s="225"/>
      <c r="BD130" s="225"/>
      <c r="BE130" s="225"/>
      <c r="BF130" s="83" t="s">
        <v>9</v>
      </c>
      <c r="BG130" s="105"/>
      <c r="BH130" s="106">
        <f t="shared" ref="BH130:BH131" si="488">IFERROR(BG130/BG133,0)</f>
        <v>0</v>
      </c>
      <c r="BJ130" s="225"/>
      <c r="BK130" s="225"/>
      <c r="BL130" s="226"/>
      <c r="BM130" s="225"/>
      <c r="BN130" s="225"/>
      <c r="BO130" s="83" t="s">
        <v>9</v>
      </c>
      <c r="BP130" s="105"/>
      <c r="BQ130" s="106">
        <f t="shared" ref="BQ130:BQ131" si="489">IFERROR(BP130/BP133,0)</f>
        <v>0</v>
      </c>
      <c r="BS130" s="225"/>
      <c r="BT130" s="225"/>
      <c r="BU130" s="225"/>
      <c r="BV130" s="225"/>
      <c r="BW130" s="225"/>
      <c r="BX130" s="83" t="s">
        <v>9</v>
      </c>
      <c r="BY130" s="105"/>
      <c r="BZ130" s="106">
        <f t="shared" ref="BZ130:BZ131" si="490">IFERROR(BY130/BY133,0)</f>
        <v>0</v>
      </c>
      <c r="CB130" s="225"/>
      <c r="CC130" s="225"/>
      <c r="CD130" s="225"/>
      <c r="CE130" s="225"/>
      <c r="CF130" s="225"/>
      <c r="CG130" s="83" t="s">
        <v>9</v>
      </c>
      <c r="CH130" s="105"/>
      <c r="CI130" s="106">
        <f t="shared" ref="CI130:CI131" si="491">IFERROR(CH130/CH133,0)</f>
        <v>0</v>
      </c>
      <c r="CK130" s="225"/>
      <c r="CL130" s="225"/>
      <c r="CM130" s="225"/>
      <c r="CN130" s="225"/>
      <c r="CO130" s="225"/>
      <c r="CP130" s="83" t="s">
        <v>9</v>
      </c>
      <c r="CQ130" s="105"/>
      <c r="CR130" s="106">
        <f t="shared" ref="CR130:CR131" si="492">IFERROR(CQ130/CQ133,0)</f>
        <v>0</v>
      </c>
      <c r="CT130" s="225"/>
      <c r="CU130" s="225"/>
      <c r="CV130" s="225"/>
      <c r="CW130" s="225"/>
      <c r="CX130" s="225"/>
      <c r="CY130" s="83" t="s">
        <v>9</v>
      </c>
      <c r="CZ130" s="105"/>
      <c r="DA130" s="106">
        <f t="shared" ref="DA130:DA131" si="493">IFERROR(CZ130/CZ133,0)</f>
        <v>0</v>
      </c>
      <c r="DC130" s="225"/>
      <c r="DD130" s="225"/>
      <c r="DE130" s="226"/>
      <c r="DF130" s="225"/>
      <c r="DG130" s="225"/>
      <c r="DH130" s="83" t="s">
        <v>9</v>
      </c>
      <c r="DI130" s="105">
        <v>0</v>
      </c>
      <c r="DJ130" s="106">
        <f t="shared" ref="DJ130:DJ131" si="494">IFERROR(DI130/DI133,0)</f>
        <v>0</v>
      </c>
      <c r="DL130" s="225"/>
      <c r="DM130" s="225"/>
      <c r="DN130" s="225"/>
      <c r="DO130" s="225"/>
      <c r="DP130" s="225"/>
      <c r="DQ130" s="83" t="s">
        <v>9</v>
      </c>
      <c r="DR130" s="105"/>
      <c r="DS130" s="106">
        <f t="shared" ref="DS130:DS131" si="495">IFERROR(DR130/DR133,0)</f>
        <v>0</v>
      </c>
      <c r="DU130" s="225"/>
      <c r="DV130" s="225"/>
      <c r="DW130" s="225"/>
      <c r="DX130" s="225"/>
      <c r="DY130" s="225"/>
      <c r="DZ130" s="83" t="s">
        <v>9</v>
      </c>
      <c r="EA130" s="105"/>
      <c r="EB130" s="106">
        <f t="shared" ref="EB130:EB131" si="496">IFERROR(EA130/EA133,0)</f>
        <v>0</v>
      </c>
      <c r="ED130" s="225"/>
      <c r="EE130" s="225"/>
      <c r="EF130" s="226"/>
      <c r="EG130" s="225"/>
      <c r="EH130" s="225"/>
      <c r="EI130" s="83" t="s">
        <v>9</v>
      </c>
      <c r="EJ130" s="105">
        <v>0</v>
      </c>
      <c r="EK130" s="106">
        <f t="shared" ref="EK130:EK131" si="497">IFERROR(EJ130/EJ133,0)</f>
        <v>0</v>
      </c>
      <c r="EM130" s="225"/>
      <c r="EN130" s="225"/>
      <c r="EO130" s="226"/>
      <c r="EP130" s="225"/>
      <c r="EQ130" s="225"/>
      <c r="ER130" s="83" t="s">
        <v>9</v>
      </c>
      <c r="ES130" s="105">
        <v>0</v>
      </c>
      <c r="ET130" s="106">
        <f t="shared" ref="ET130:ET131" si="498">IFERROR(ES130/ES133,0)</f>
        <v>0</v>
      </c>
      <c r="EV130" s="225"/>
      <c r="EW130" s="225"/>
      <c r="EX130" s="226"/>
      <c r="EY130" s="225"/>
      <c r="EZ130" s="225"/>
      <c r="FA130" s="83" t="s">
        <v>9</v>
      </c>
      <c r="FB130" s="105">
        <v>0</v>
      </c>
      <c r="FC130" s="106">
        <f t="shared" ref="FC130:FC131" si="499">IFERROR(FB130/FB133,0)</f>
        <v>0</v>
      </c>
      <c r="FE130" s="225"/>
      <c r="FF130" s="225"/>
      <c r="FG130" s="226"/>
      <c r="FH130" s="225"/>
      <c r="FI130" s="225"/>
      <c r="FJ130" s="83" t="s">
        <v>9</v>
      </c>
      <c r="FK130" s="105">
        <v>0</v>
      </c>
      <c r="FL130" s="106">
        <f t="shared" ref="FL130:FL131" si="500">IFERROR(FK130/FK133,0)</f>
        <v>0</v>
      </c>
      <c r="FN130" s="225"/>
      <c r="FO130" s="225"/>
      <c r="FP130" s="226"/>
      <c r="FQ130" s="225"/>
      <c r="FR130" s="225"/>
      <c r="FS130" s="83" t="s">
        <v>9</v>
      </c>
      <c r="FT130" s="105">
        <v>0</v>
      </c>
      <c r="FU130" s="106">
        <f t="shared" ref="FU130:FU131" si="501">IFERROR(FT130/FT133,0)</f>
        <v>0</v>
      </c>
      <c r="FW130" s="225"/>
      <c r="FX130" s="225"/>
      <c r="FY130" s="226"/>
      <c r="FZ130" s="225"/>
      <c r="GA130" s="225"/>
      <c r="GB130" s="83" t="s">
        <v>9</v>
      </c>
      <c r="GC130" s="105">
        <v>0</v>
      </c>
      <c r="GD130" s="106">
        <f t="shared" ref="GD130:GD131" si="502">IFERROR(GC130/GC133,0)</f>
        <v>0</v>
      </c>
      <c r="GF130" s="225"/>
      <c r="GG130" s="225"/>
      <c r="GH130" s="226"/>
      <c r="GI130" s="225"/>
      <c r="GJ130" s="225"/>
      <c r="GK130" s="83" t="s">
        <v>9</v>
      </c>
      <c r="GL130" s="84">
        <v>0</v>
      </c>
      <c r="GM130" s="106">
        <f t="shared" ref="GM130:GM131" si="503">IFERROR(GL130/GL133,0)</f>
        <v>0</v>
      </c>
      <c r="GO130" s="225"/>
      <c r="GP130" s="225"/>
      <c r="GQ130" s="225"/>
      <c r="GR130" s="225"/>
      <c r="GS130" s="225"/>
      <c r="GT130" s="83" t="s">
        <v>9</v>
      </c>
      <c r="GU130" s="105"/>
      <c r="GV130" s="106">
        <f t="shared" ref="GV130:GV131" si="504">IFERROR(GU130/GU133,0)</f>
        <v>0</v>
      </c>
    </row>
    <row r="131" spans="2:204" ht="17.100000000000001" customHeight="1">
      <c r="B131" s="225"/>
      <c r="C131" s="225"/>
      <c r="D131" s="225"/>
      <c r="E131" s="226"/>
      <c r="F131" s="225"/>
      <c r="G131" s="83" t="s">
        <v>8</v>
      </c>
      <c r="H131" s="105"/>
      <c r="I131" s="106">
        <f t="shared" si="482"/>
        <v>0</v>
      </c>
      <c r="K131" s="225"/>
      <c r="L131" s="225"/>
      <c r="M131" s="225"/>
      <c r="N131" s="225"/>
      <c r="O131" s="225"/>
      <c r="P131" s="83" t="s">
        <v>8</v>
      </c>
      <c r="Q131" s="105"/>
      <c r="R131" s="106">
        <f t="shared" si="483"/>
        <v>0</v>
      </c>
      <c r="T131" s="225"/>
      <c r="U131" s="225"/>
      <c r="V131" s="225"/>
      <c r="W131" s="225"/>
      <c r="X131" s="225"/>
      <c r="Y131" s="83" t="s">
        <v>8</v>
      </c>
      <c r="Z131" s="105"/>
      <c r="AA131" s="106">
        <f t="shared" si="484"/>
        <v>0</v>
      </c>
      <c r="AB131" s="225"/>
      <c r="AC131" s="225"/>
      <c r="AD131" s="225"/>
      <c r="AE131" s="225"/>
      <c r="AF131" s="225"/>
      <c r="AG131" s="83" t="s">
        <v>8</v>
      </c>
      <c r="AH131" s="105"/>
      <c r="AI131" s="106">
        <f t="shared" si="485"/>
        <v>0</v>
      </c>
      <c r="AJ131" s="225"/>
      <c r="AK131" s="225"/>
      <c r="AL131" s="225"/>
      <c r="AM131" s="225"/>
      <c r="AN131" s="225"/>
      <c r="AO131" s="83" t="s">
        <v>8</v>
      </c>
      <c r="AP131" s="105"/>
      <c r="AQ131" s="106">
        <f t="shared" si="486"/>
        <v>0</v>
      </c>
      <c r="AR131" s="225"/>
      <c r="AS131" s="225"/>
      <c r="AT131" s="225"/>
      <c r="AU131" s="225"/>
      <c r="AV131" s="225"/>
      <c r="AW131" s="83" t="s">
        <v>8</v>
      </c>
      <c r="AX131" s="105"/>
      <c r="AY131" s="106">
        <f t="shared" si="487"/>
        <v>0</v>
      </c>
      <c r="BA131" s="225"/>
      <c r="BB131" s="225"/>
      <c r="BC131" s="225"/>
      <c r="BD131" s="225"/>
      <c r="BE131" s="225"/>
      <c r="BF131" s="83" t="s">
        <v>8</v>
      </c>
      <c r="BG131" s="105"/>
      <c r="BH131" s="106">
        <f t="shared" si="488"/>
        <v>0</v>
      </c>
      <c r="BJ131" s="225"/>
      <c r="BK131" s="225"/>
      <c r="BL131" s="226"/>
      <c r="BM131" s="225"/>
      <c r="BN131" s="225"/>
      <c r="BO131" s="83" t="s">
        <v>8</v>
      </c>
      <c r="BP131" s="105"/>
      <c r="BQ131" s="106">
        <f t="shared" si="489"/>
        <v>0</v>
      </c>
      <c r="BS131" s="225"/>
      <c r="BT131" s="225"/>
      <c r="BU131" s="225"/>
      <c r="BV131" s="225"/>
      <c r="BW131" s="225"/>
      <c r="BX131" s="83" t="s">
        <v>8</v>
      </c>
      <c r="BY131" s="105"/>
      <c r="BZ131" s="106">
        <f t="shared" si="490"/>
        <v>0</v>
      </c>
      <c r="CB131" s="225"/>
      <c r="CC131" s="225"/>
      <c r="CD131" s="225"/>
      <c r="CE131" s="225"/>
      <c r="CF131" s="225"/>
      <c r="CG131" s="83" t="s">
        <v>8</v>
      </c>
      <c r="CH131" s="105"/>
      <c r="CI131" s="106">
        <f t="shared" si="491"/>
        <v>0</v>
      </c>
      <c r="CK131" s="225"/>
      <c r="CL131" s="225"/>
      <c r="CM131" s="225"/>
      <c r="CN131" s="225"/>
      <c r="CO131" s="225"/>
      <c r="CP131" s="83" t="s">
        <v>8</v>
      </c>
      <c r="CQ131" s="105"/>
      <c r="CR131" s="106">
        <f t="shared" si="492"/>
        <v>0</v>
      </c>
      <c r="CT131" s="225"/>
      <c r="CU131" s="225"/>
      <c r="CV131" s="225"/>
      <c r="CW131" s="225"/>
      <c r="CX131" s="225"/>
      <c r="CY131" s="83" t="s">
        <v>8</v>
      </c>
      <c r="CZ131" s="105"/>
      <c r="DA131" s="106">
        <f t="shared" si="493"/>
        <v>0</v>
      </c>
      <c r="DC131" s="225"/>
      <c r="DD131" s="225"/>
      <c r="DE131" s="226"/>
      <c r="DF131" s="225"/>
      <c r="DG131" s="225"/>
      <c r="DH131" s="83" t="s">
        <v>8</v>
      </c>
      <c r="DI131" s="105">
        <v>0</v>
      </c>
      <c r="DJ131" s="106">
        <f t="shared" si="494"/>
        <v>0</v>
      </c>
      <c r="DL131" s="225"/>
      <c r="DM131" s="225"/>
      <c r="DN131" s="225"/>
      <c r="DO131" s="225"/>
      <c r="DP131" s="225"/>
      <c r="DQ131" s="83" t="s">
        <v>8</v>
      </c>
      <c r="DR131" s="105"/>
      <c r="DS131" s="106">
        <f t="shared" si="495"/>
        <v>0</v>
      </c>
      <c r="DU131" s="225"/>
      <c r="DV131" s="225"/>
      <c r="DW131" s="225"/>
      <c r="DX131" s="225"/>
      <c r="DY131" s="225"/>
      <c r="DZ131" s="83" t="s">
        <v>8</v>
      </c>
      <c r="EA131" s="105"/>
      <c r="EB131" s="106">
        <f t="shared" si="496"/>
        <v>0</v>
      </c>
      <c r="ED131" s="225"/>
      <c r="EE131" s="225"/>
      <c r="EF131" s="226"/>
      <c r="EG131" s="225"/>
      <c r="EH131" s="225"/>
      <c r="EI131" s="83" t="s">
        <v>8</v>
      </c>
      <c r="EJ131" s="105">
        <v>0</v>
      </c>
      <c r="EK131" s="106">
        <f t="shared" si="497"/>
        <v>0</v>
      </c>
      <c r="EM131" s="225"/>
      <c r="EN131" s="225"/>
      <c r="EO131" s="226"/>
      <c r="EP131" s="225"/>
      <c r="EQ131" s="225"/>
      <c r="ER131" s="83" t="s">
        <v>8</v>
      </c>
      <c r="ES131" s="105">
        <v>0</v>
      </c>
      <c r="ET131" s="106">
        <f t="shared" si="498"/>
        <v>0</v>
      </c>
      <c r="EV131" s="225"/>
      <c r="EW131" s="225"/>
      <c r="EX131" s="226"/>
      <c r="EY131" s="225"/>
      <c r="EZ131" s="225"/>
      <c r="FA131" s="83" t="s">
        <v>8</v>
      </c>
      <c r="FB131" s="105">
        <v>0</v>
      </c>
      <c r="FC131" s="106">
        <f t="shared" si="499"/>
        <v>0</v>
      </c>
      <c r="FE131" s="225"/>
      <c r="FF131" s="225"/>
      <c r="FG131" s="226"/>
      <c r="FH131" s="225"/>
      <c r="FI131" s="225"/>
      <c r="FJ131" s="83" t="s">
        <v>8</v>
      </c>
      <c r="FK131" s="105">
        <v>0</v>
      </c>
      <c r="FL131" s="106">
        <f t="shared" si="500"/>
        <v>0</v>
      </c>
      <c r="FN131" s="225"/>
      <c r="FO131" s="225"/>
      <c r="FP131" s="226"/>
      <c r="FQ131" s="225"/>
      <c r="FR131" s="225"/>
      <c r="FS131" s="83" t="s">
        <v>8</v>
      </c>
      <c r="FT131" s="105">
        <v>0</v>
      </c>
      <c r="FU131" s="106">
        <f t="shared" si="501"/>
        <v>0</v>
      </c>
      <c r="FW131" s="225"/>
      <c r="FX131" s="225"/>
      <c r="FY131" s="226"/>
      <c r="FZ131" s="225"/>
      <c r="GA131" s="225"/>
      <c r="GB131" s="83" t="s">
        <v>8</v>
      </c>
      <c r="GC131" s="105">
        <v>0</v>
      </c>
      <c r="GD131" s="106">
        <f t="shared" si="502"/>
        <v>0</v>
      </c>
      <c r="GF131" s="225"/>
      <c r="GG131" s="225"/>
      <c r="GH131" s="226"/>
      <c r="GI131" s="225"/>
      <c r="GJ131" s="225"/>
      <c r="GK131" s="83" t="s">
        <v>8</v>
      </c>
      <c r="GL131" s="84">
        <v>0</v>
      </c>
      <c r="GM131" s="106">
        <f t="shared" si="503"/>
        <v>0</v>
      </c>
      <c r="GO131" s="225"/>
      <c r="GP131" s="225"/>
      <c r="GQ131" s="225"/>
      <c r="GR131" s="225"/>
      <c r="GS131" s="225"/>
      <c r="GT131" s="83" t="s">
        <v>8</v>
      </c>
      <c r="GU131" s="105"/>
      <c r="GV131" s="106">
        <f t="shared" si="504"/>
        <v>0</v>
      </c>
    </row>
    <row r="132" spans="2:204" ht="123" customHeight="1">
      <c r="B132" s="225"/>
      <c r="C132" s="225"/>
      <c r="D132" s="225"/>
      <c r="E132" s="226"/>
      <c r="F132" s="225"/>
      <c r="G132" s="83" t="s">
        <v>11</v>
      </c>
      <c r="H132" s="105">
        <f>D129</f>
        <v>0</v>
      </c>
      <c r="I132" s="83"/>
      <c r="K132" s="225"/>
      <c r="L132" s="225"/>
      <c r="M132" s="225"/>
      <c r="N132" s="225"/>
      <c r="O132" s="225"/>
      <c r="P132" s="83" t="s">
        <v>11</v>
      </c>
      <c r="Q132" s="105">
        <f>M129</f>
        <v>0</v>
      </c>
      <c r="R132" s="83"/>
      <c r="T132" s="225"/>
      <c r="U132" s="225"/>
      <c r="V132" s="225"/>
      <c r="W132" s="225"/>
      <c r="X132" s="225"/>
      <c r="Y132" s="83" t="s">
        <v>11</v>
      </c>
      <c r="Z132" s="105">
        <f>V129</f>
        <v>0</v>
      </c>
      <c r="AA132" s="83"/>
      <c r="AB132" s="225"/>
      <c r="AC132" s="225"/>
      <c r="AD132" s="225"/>
      <c r="AE132" s="225"/>
      <c r="AF132" s="225"/>
      <c r="AG132" s="83" t="s">
        <v>11</v>
      </c>
      <c r="AH132" s="105">
        <f>AD129</f>
        <v>0</v>
      </c>
      <c r="AI132" s="83"/>
      <c r="AJ132" s="225"/>
      <c r="AK132" s="225"/>
      <c r="AL132" s="225"/>
      <c r="AM132" s="225"/>
      <c r="AN132" s="225"/>
      <c r="AO132" s="83" t="s">
        <v>11</v>
      </c>
      <c r="AP132" s="105">
        <f>AL129</f>
        <v>0</v>
      </c>
      <c r="AQ132" s="83"/>
      <c r="AR132" s="225"/>
      <c r="AS132" s="225"/>
      <c r="AT132" s="225"/>
      <c r="AU132" s="225"/>
      <c r="AV132" s="225"/>
      <c r="AW132" s="83" t="s">
        <v>11</v>
      </c>
      <c r="AX132" s="105">
        <f>AT129</f>
        <v>0</v>
      </c>
      <c r="AY132" s="83"/>
      <c r="BA132" s="225"/>
      <c r="BB132" s="225"/>
      <c r="BC132" s="225"/>
      <c r="BD132" s="225"/>
      <c r="BE132" s="225"/>
      <c r="BF132" s="83" t="s">
        <v>11</v>
      </c>
      <c r="BG132" s="105">
        <f>BC129</f>
        <v>0</v>
      </c>
      <c r="BH132" s="83"/>
      <c r="BJ132" s="225"/>
      <c r="BK132" s="225"/>
      <c r="BL132" s="226"/>
      <c r="BM132" s="225"/>
      <c r="BN132" s="225"/>
      <c r="BO132" s="83" t="s">
        <v>11</v>
      </c>
      <c r="BP132" s="105">
        <f>BL129</f>
        <v>2000000</v>
      </c>
      <c r="BQ132" s="83"/>
      <c r="BS132" s="225"/>
      <c r="BT132" s="225"/>
      <c r="BU132" s="225"/>
      <c r="BV132" s="225"/>
      <c r="BW132" s="225"/>
      <c r="BX132" s="83" t="s">
        <v>11</v>
      </c>
      <c r="BY132" s="105">
        <f>BU129</f>
        <v>0</v>
      </c>
      <c r="BZ132" s="83"/>
      <c r="CB132" s="225"/>
      <c r="CC132" s="225"/>
      <c r="CD132" s="225"/>
      <c r="CE132" s="225"/>
      <c r="CF132" s="225"/>
      <c r="CG132" s="83" t="s">
        <v>11</v>
      </c>
      <c r="CH132" s="105">
        <f>CD129</f>
        <v>0</v>
      </c>
      <c r="CI132" s="83"/>
      <c r="CK132" s="225"/>
      <c r="CL132" s="225"/>
      <c r="CM132" s="225"/>
      <c r="CN132" s="225"/>
      <c r="CO132" s="225"/>
      <c r="CP132" s="83" t="s">
        <v>11</v>
      </c>
      <c r="CQ132" s="105">
        <f>CM129</f>
        <v>0</v>
      </c>
      <c r="CR132" s="83"/>
      <c r="CT132" s="225"/>
      <c r="CU132" s="225"/>
      <c r="CV132" s="225"/>
      <c r="CW132" s="225"/>
      <c r="CX132" s="225"/>
      <c r="CY132" s="83" t="s">
        <v>11</v>
      </c>
      <c r="CZ132" s="105">
        <f>CV129</f>
        <v>0</v>
      </c>
      <c r="DA132" s="83"/>
      <c r="DC132" s="225"/>
      <c r="DD132" s="225"/>
      <c r="DE132" s="226"/>
      <c r="DF132" s="225"/>
      <c r="DG132" s="225"/>
      <c r="DH132" s="83" t="s">
        <v>11</v>
      </c>
      <c r="DI132" s="105">
        <f>DE129</f>
        <v>500000</v>
      </c>
      <c r="DJ132" s="83"/>
      <c r="DL132" s="225"/>
      <c r="DM132" s="225"/>
      <c r="DN132" s="225"/>
      <c r="DO132" s="225"/>
      <c r="DP132" s="225"/>
      <c r="DQ132" s="83" t="s">
        <v>11</v>
      </c>
      <c r="DR132" s="105">
        <f>DN129</f>
        <v>0</v>
      </c>
      <c r="DS132" s="83"/>
      <c r="DU132" s="225"/>
      <c r="DV132" s="225"/>
      <c r="DW132" s="225"/>
      <c r="DX132" s="225"/>
      <c r="DY132" s="225"/>
      <c r="DZ132" s="83" t="s">
        <v>11</v>
      </c>
      <c r="EA132" s="105">
        <f>DW129</f>
        <v>0</v>
      </c>
      <c r="EB132" s="83"/>
      <c r="ED132" s="225"/>
      <c r="EE132" s="225"/>
      <c r="EF132" s="226"/>
      <c r="EG132" s="225"/>
      <c r="EH132" s="225"/>
      <c r="EI132" s="83" t="s">
        <v>11</v>
      </c>
      <c r="EJ132" s="105">
        <f>EF129</f>
        <v>10000000</v>
      </c>
      <c r="EK132" s="83"/>
      <c r="EM132" s="225"/>
      <c r="EN132" s="225"/>
      <c r="EO132" s="226"/>
      <c r="EP132" s="225"/>
      <c r="EQ132" s="225"/>
      <c r="ER132" s="83" t="s">
        <v>11</v>
      </c>
      <c r="ES132" s="105">
        <f>EO129</f>
        <v>22747000</v>
      </c>
      <c r="ET132" s="83"/>
      <c r="EV132" s="225"/>
      <c r="EW132" s="225"/>
      <c r="EX132" s="226"/>
      <c r="EY132" s="225"/>
      <c r="EZ132" s="225"/>
      <c r="FA132" s="83" t="s">
        <v>11</v>
      </c>
      <c r="FB132" s="105">
        <f>EX129</f>
        <v>2000000</v>
      </c>
      <c r="FC132" s="83"/>
      <c r="FE132" s="225"/>
      <c r="FF132" s="225"/>
      <c r="FG132" s="226"/>
      <c r="FH132" s="225"/>
      <c r="FI132" s="225"/>
      <c r="FJ132" s="83" t="s">
        <v>11</v>
      </c>
      <c r="FK132" s="105">
        <f>FG129</f>
        <v>7500000</v>
      </c>
      <c r="FL132" s="83"/>
      <c r="FN132" s="225"/>
      <c r="FO132" s="225"/>
      <c r="FP132" s="226"/>
      <c r="FQ132" s="225"/>
      <c r="FR132" s="225"/>
      <c r="FS132" s="83" t="s">
        <v>11</v>
      </c>
      <c r="FT132" s="105">
        <f>FP129</f>
        <v>27000000</v>
      </c>
      <c r="FU132" s="83"/>
      <c r="FW132" s="225"/>
      <c r="FX132" s="225"/>
      <c r="FY132" s="226"/>
      <c r="FZ132" s="225"/>
      <c r="GA132" s="225"/>
      <c r="GB132" s="83" t="s">
        <v>11</v>
      </c>
      <c r="GC132" s="105">
        <f>FY129</f>
        <v>9660000</v>
      </c>
      <c r="GD132" s="83"/>
      <c r="GF132" s="225"/>
      <c r="GG132" s="225"/>
      <c r="GH132" s="226"/>
      <c r="GI132" s="225"/>
      <c r="GJ132" s="225"/>
      <c r="GK132" s="83" t="s">
        <v>11</v>
      </c>
      <c r="GL132" s="84">
        <f>GH129</f>
        <v>368101992</v>
      </c>
      <c r="GM132" s="83"/>
      <c r="GO132" s="225"/>
      <c r="GP132" s="225"/>
      <c r="GQ132" s="225"/>
      <c r="GR132" s="225"/>
      <c r="GS132" s="225"/>
      <c r="GT132" s="83" t="s">
        <v>11</v>
      </c>
      <c r="GU132" s="105">
        <f>GQ129</f>
        <v>0</v>
      </c>
      <c r="GV132" s="83"/>
    </row>
    <row r="133" spans="2:204" ht="23.25" customHeight="1">
      <c r="B133" s="102"/>
      <c r="H133" s="107"/>
      <c r="I133" s="104"/>
      <c r="K133" s="102"/>
      <c r="Q133" s="107"/>
      <c r="R133" s="104"/>
      <c r="T133" s="102"/>
      <c r="Z133" s="107"/>
      <c r="AA133" s="104"/>
      <c r="AB133" s="102"/>
      <c r="AH133" s="107"/>
      <c r="AI133" s="104"/>
      <c r="AJ133" s="102"/>
      <c r="AP133" s="107"/>
      <c r="AQ133" s="104"/>
      <c r="AR133" s="102"/>
      <c r="AX133" s="107"/>
      <c r="AY133" s="104"/>
      <c r="BA133" s="102"/>
      <c r="BG133" s="107"/>
      <c r="BH133" s="104"/>
      <c r="BJ133" s="102"/>
      <c r="BP133" s="107"/>
      <c r="BQ133" s="104"/>
      <c r="BS133" s="102"/>
      <c r="BY133" s="107"/>
      <c r="BZ133" s="104"/>
      <c r="CB133" s="102"/>
      <c r="CH133" s="107"/>
      <c r="CI133" s="104"/>
      <c r="CK133" s="102"/>
      <c r="CQ133" s="107"/>
      <c r="CR133" s="104"/>
      <c r="CT133" s="102"/>
      <c r="CZ133" s="107"/>
      <c r="DA133" s="104"/>
      <c r="DC133" s="102"/>
      <c r="DI133" s="107"/>
      <c r="DJ133" s="104"/>
      <c r="DL133" s="102"/>
      <c r="DR133" s="107"/>
      <c r="DS133" s="104"/>
      <c r="DU133" s="102"/>
      <c r="EA133" s="107"/>
      <c r="EB133" s="104"/>
      <c r="ED133" s="102"/>
      <c r="EF133" s="107"/>
      <c r="EJ133" s="107"/>
      <c r="EK133" s="104"/>
      <c r="EM133" s="102"/>
      <c r="EO133" s="107"/>
      <c r="ES133" s="107"/>
      <c r="ET133" s="104"/>
      <c r="EV133" s="102"/>
      <c r="FB133" s="107"/>
      <c r="FC133" s="104"/>
      <c r="FE133" s="102"/>
      <c r="FG133" s="107"/>
      <c r="FK133" s="107"/>
      <c r="FL133" s="104"/>
      <c r="FN133" s="102"/>
      <c r="FP133" s="107"/>
      <c r="FT133" s="107"/>
      <c r="FU133" s="104"/>
      <c r="FW133" s="102"/>
      <c r="GC133" s="107"/>
      <c r="GD133" s="104"/>
      <c r="GF133" s="102"/>
      <c r="GM133" s="104"/>
      <c r="GO133" s="102"/>
      <c r="GU133" s="107"/>
      <c r="GV133" s="104"/>
    </row>
    <row r="134" spans="2:204" ht="11.25" customHeight="1">
      <c r="B134" s="225">
        <f>B129+1</f>
        <v>3</v>
      </c>
      <c r="C134" s="225"/>
      <c r="D134" s="225"/>
      <c r="E134" s="225"/>
      <c r="F134" s="225"/>
      <c r="G134" s="83" t="s">
        <v>148</v>
      </c>
      <c r="H134" s="105"/>
      <c r="I134" s="106">
        <f>IFERROR(H134/H137,0)</f>
        <v>0</v>
      </c>
      <c r="K134" s="225">
        <f>K129+1</f>
        <v>3</v>
      </c>
      <c r="L134" s="225"/>
      <c r="M134" s="225"/>
      <c r="N134" s="225"/>
      <c r="O134" s="225"/>
      <c r="P134" s="83" t="s">
        <v>148</v>
      </c>
      <c r="Q134" s="105"/>
      <c r="R134" s="106">
        <f>IFERROR(Q134/Q137,0)</f>
        <v>0</v>
      </c>
      <c r="T134" s="225">
        <f>T129+1</f>
        <v>3</v>
      </c>
      <c r="U134" s="225"/>
      <c r="V134" s="225"/>
      <c r="W134" s="225"/>
      <c r="X134" s="225"/>
      <c r="Y134" s="83" t="s">
        <v>148</v>
      </c>
      <c r="Z134" s="105"/>
      <c r="AA134" s="106">
        <f>IFERROR(Z134/Z137,0)</f>
        <v>0</v>
      </c>
      <c r="AB134" s="225">
        <f>AB129+1</f>
        <v>3</v>
      </c>
      <c r="AC134" s="225"/>
      <c r="AD134" s="225"/>
      <c r="AE134" s="225"/>
      <c r="AF134" s="225"/>
      <c r="AG134" s="83" t="s">
        <v>148</v>
      </c>
      <c r="AH134" s="105"/>
      <c r="AI134" s="106">
        <f>IFERROR(AH134/AH137,0)</f>
        <v>0</v>
      </c>
      <c r="AJ134" s="225">
        <f>AJ129+1</f>
        <v>3</v>
      </c>
      <c r="AK134" s="225"/>
      <c r="AL134" s="225"/>
      <c r="AM134" s="225"/>
      <c r="AN134" s="225"/>
      <c r="AO134" s="83" t="s">
        <v>148</v>
      </c>
      <c r="AP134" s="105"/>
      <c r="AQ134" s="106">
        <f>IFERROR(AP134/AP137,0)</f>
        <v>0</v>
      </c>
      <c r="AR134" s="225">
        <f>AR129+1</f>
        <v>3</v>
      </c>
      <c r="AS134" s="225"/>
      <c r="AT134" s="225"/>
      <c r="AU134" s="225"/>
      <c r="AV134" s="225"/>
      <c r="AW134" s="83" t="s">
        <v>148</v>
      </c>
      <c r="AX134" s="105"/>
      <c r="AY134" s="106">
        <f>IFERROR(AX134/AX137,0)</f>
        <v>0</v>
      </c>
      <c r="BA134" s="225">
        <f>BA129+1</f>
        <v>3</v>
      </c>
      <c r="BB134" s="225"/>
      <c r="BC134" s="225"/>
      <c r="BD134" s="225"/>
      <c r="BE134" s="225"/>
      <c r="BF134" s="83" t="s">
        <v>148</v>
      </c>
      <c r="BG134" s="105"/>
      <c r="BH134" s="106">
        <f>IFERROR(BG134/BG137,0)</f>
        <v>0</v>
      </c>
      <c r="BJ134" s="225">
        <f>BJ129+1</f>
        <v>3</v>
      </c>
      <c r="BK134" s="225"/>
      <c r="BL134" s="225"/>
      <c r="BM134" s="225"/>
      <c r="BN134" s="225"/>
      <c r="BO134" s="83" t="s">
        <v>148</v>
      </c>
      <c r="BP134" s="105"/>
      <c r="BQ134" s="106">
        <f>IFERROR(BP134/BP137,0)</f>
        <v>0</v>
      </c>
      <c r="BS134" s="225">
        <f>BS129+1</f>
        <v>3</v>
      </c>
      <c r="BT134" s="225"/>
      <c r="BU134" s="225"/>
      <c r="BV134" s="225"/>
      <c r="BW134" s="225"/>
      <c r="BX134" s="83" t="s">
        <v>148</v>
      </c>
      <c r="BY134" s="105"/>
      <c r="BZ134" s="106">
        <f>IFERROR(BY134/BY137,0)</f>
        <v>0</v>
      </c>
      <c r="CB134" s="225">
        <f>CB129+1</f>
        <v>3</v>
      </c>
      <c r="CC134" s="225"/>
      <c r="CD134" s="225"/>
      <c r="CE134" s="225"/>
      <c r="CF134" s="225"/>
      <c r="CG134" s="83" t="s">
        <v>148</v>
      </c>
      <c r="CH134" s="105"/>
      <c r="CI134" s="106">
        <f>IFERROR(CH134/CH137,0)</f>
        <v>0</v>
      </c>
      <c r="CK134" s="225">
        <f>CK129+1</f>
        <v>3</v>
      </c>
      <c r="CL134" s="225"/>
      <c r="CM134" s="225"/>
      <c r="CN134" s="225"/>
      <c r="CO134" s="225"/>
      <c r="CP134" s="83" t="s">
        <v>148</v>
      </c>
      <c r="CQ134" s="105"/>
      <c r="CR134" s="106">
        <f>IFERROR(CQ134/CQ137,0)</f>
        <v>0</v>
      </c>
      <c r="CT134" s="225">
        <f>CT129+1</f>
        <v>3</v>
      </c>
      <c r="CU134" s="225"/>
      <c r="CV134" s="225"/>
      <c r="CW134" s="225"/>
      <c r="CX134" s="225"/>
      <c r="CY134" s="83" t="s">
        <v>148</v>
      </c>
      <c r="CZ134" s="105"/>
      <c r="DA134" s="106">
        <f>IFERROR(CZ134/CZ137,0)</f>
        <v>0</v>
      </c>
      <c r="DC134" s="225">
        <f>DC129+1</f>
        <v>3</v>
      </c>
      <c r="DD134" s="225"/>
      <c r="DE134" s="225"/>
      <c r="DF134" s="225"/>
      <c r="DG134" s="225"/>
      <c r="DH134" s="83" t="s">
        <v>148</v>
      </c>
      <c r="DI134" s="105"/>
      <c r="DJ134" s="106">
        <f>IFERROR(DI134/DI137,0)</f>
        <v>0</v>
      </c>
      <c r="DL134" s="225">
        <f>DL129+1</f>
        <v>3</v>
      </c>
      <c r="DM134" s="225"/>
      <c r="DN134" s="225"/>
      <c r="DO134" s="225"/>
      <c r="DP134" s="225"/>
      <c r="DQ134" s="83" t="s">
        <v>148</v>
      </c>
      <c r="DR134" s="105"/>
      <c r="DS134" s="106">
        <f>IFERROR(DR134/DR137,0)</f>
        <v>0</v>
      </c>
      <c r="DU134" s="225">
        <f>DU129+1</f>
        <v>3</v>
      </c>
      <c r="DV134" s="225"/>
      <c r="DW134" s="225"/>
      <c r="DX134" s="225"/>
      <c r="DY134" s="225"/>
      <c r="DZ134" s="83" t="s">
        <v>148</v>
      </c>
      <c r="EA134" s="105"/>
      <c r="EB134" s="106">
        <f>IFERROR(EA134/EA137,0)</f>
        <v>0</v>
      </c>
      <c r="ED134" s="225">
        <f>ED129+1</f>
        <v>3</v>
      </c>
      <c r="EE134" s="225" t="s">
        <v>300</v>
      </c>
      <c r="EF134" s="226">
        <v>495000</v>
      </c>
      <c r="EG134" s="225" t="s">
        <v>284</v>
      </c>
      <c r="EH134" s="225" t="s">
        <v>282</v>
      </c>
      <c r="EI134" s="83" t="s">
        <v>148</v>
      </c>
      <c r="EJ134" s="105">
        <f>+EF134</f>
        <v>495000</v>
      </c>
      <c r="EK134" s="106">
        <f>IFERROR(EJ134/EJ137,0)</f>
        <v>1</v>
      </c>
      <c r="EM134" s="225">
        <f>EM129+1</f>
        <v>3</v>
      </c>
      <c r="EN134" s="225" t="s">
        <v>301</v>
      </c>
      <c r="EO134" s="226">
        <v>5747000</v>
      </c>
      <c r="EP134" s="225" t="s">
        <v>286</v>
      </c>
      <c r="EQ134" s="225" t="s">
        <v>282</v>
      </c>
      <c r="ER134" s="83" t="s">
        <v>148</v>
      </c>
      <c r="ES134" s="105">
        <f>+EO134</f>
        <v>5747000</v>
      </c>
      <c r="ET134" s="106">
        <f>IFERROR(ES134/ES137,0)</f>
        <v>1</v>
      </c>
      <c r="EV134" s="225">
        <f>EV129+1</f>
        <v>3</v>
      </c>
      <c r="EW134" s="225"/>
      <c r="EX134" s="225"/>
      <c r="EY134" s="225"/>
      <c r="EZ134" s="225"/>
      <c r="FA134" s="83" t="s">
        <v>148</v>
      </c>
      <c r="FB134" s="105"/>
      <c r="FC134" s="106">
        <f>IFERROR(FB134/FB137,0)</f>
        <v>0</v>
      </c>
      <c r="FE134" s="225">
        <f>FE129+1</f>
        <v>3</v>
      </c>
      <c r="FF134" s="225" t="s">
        <v>302</v>
      </c>
      <c r="FG134" s="226">
        <v>19100000</v>
      </c>
      <c r="FH134" s="225" t="s">
        <v>289</v>
      </c>
      <c r="FI134" s="225" t="s">
        <v>282</v>
      </c>
      <c r="FJ134" s="83" t="s">
        <v>148</v>
      </c>
      <c r="FK134" s="105">
        <f>+FG134</f>
        <v>19100000</v>
      </c>
      <c r="FL134" s="106">
        <f>IFERROR(FK134/FK137,0)</f>
        <v>1</v>
      </c>
      <c r="FN134" s="225">
        <f>FN129+1</f>
        <v>3</v>
      </c>
      <c r="FO134" s="225" t="s">
        <v>303</v>
      </c>
      <c r="FP134" s="226">
        <v>15500000</v>
      </c>
      <c r="FQ134" s="225" t="s">
        <v>290</v>
      </c>
      <c r="FR134" s="225" t="s">
        <v>282</v>
      </c>
      <c r="FS134" s="83" t="s">
        <v>148</v>
      </c>
      <c r="FT134" s="105">
        <f>+FP134</f>
        <v>15500000</v>
      </c>
      <c r="FU134" s="106">
        <f>IFERROR(FT134/FT137,0)</f>
        <v>1</v>
      </c>
      <c r="FW134" s="225"/>
      <c r="FX134" s="244"/>
      <c r="FY134" s="244"/>
      <c r="FZ134" s="225"/>
      <c r="GA134" s="225"/>
      <c r="GB134" s="83" t="s">
        <v>148</v>
      </c>
      <c r="GC134" s="105"/>
      <c r="GD134" s="106">
        <f>IFERROR(GC134/GC137,0)</f>
        <v>0</v>
      </c>
      <c r="GF134" s="225">
        <f>GF129+1</f>
        <v>3</v>
      </c>
      <c r="GG134" s="225" t="s">
        <v>304</v>
      </c>
      <c r="GH134" s="226">
        <v>34143720</v>
      </c>
      <c r="GI134" s="225" t="s">
        <v>253</v>
      </c>
      <c r="GJ134" s="225" t="s">
        <v>170</v>
      </c>
      <c r="GK134" s="83" t="s">
        <v>148</v>
      </c>
      <c r="GL134" s="84">
        <f>GL137</f>
        <v>34143720</v>
      </c>
      <c r="GM134" s="106">
        <f>IFERROR(GL134/GL137,0)</f>
        <v>1</v>
      </c>
      <c r="GO134" s="225">
        <f>GO129+1</f>
        <v>3</v>
      </c>
      <c r="GP134" s="225"/>
      <c r="GQ134" s="225"/>
      <c r="GR134" s="225"/>
      <c r="GS134" s="225"/>
      <c r="GT134" s="83" t="s">
        <v>148</v>
      </c>
      <c r="GU134" s="105"/>
      <c r="GV134" s="106">
        <f>IFERROR(GU134/GU137,0)</f>
        <v>0</v>
      </c>
    </row>
    <row r="135" spans="2:204">
      <c r="B135" s="225"/>
      <c r="C135" s="225"/>
      <c r="D135" s="225"/>
      <c r="E135" s="225"/>
      <c r="F135" s="225"/>
      <c r="G135" s="83" t="s">
        <v>9</v>
      </c>
      <c r="H135" s="105"/>
      <c r="I135" s="106">
        <f>IFERROR(H135/#REF!,0)</f>
        <v>0</v>
      </c>
      <c r="K135" s="225"/>
      <c r="L135" s="225"/>
      <c r="M135" s="225"/>
      <c r="N135" s="225"/>
      <c r="O135" s="225"/>
      <c r="P135" s="83" t="s">
        <v>9</v>
      </c>
      <c r="Q135" s="105"/>
      <c r="R135" s="106">
        <f>IFERROR(Q135/#REF!,0)</f>
        <v>0</v>
      </c>
      <c r="T135" s="225"/>
      <c r="U135" s="225"/>
      <c r="V135" s="225"/>
      <c r="W135" s="225"/>
      <c r="X135" s="225"/>
      <c r="Y135" s="83" t="s">
        <v>9</v>
      </c>
      <c r="Z135" s="105"/>
      <c r="AA135" s="106">
        <f>IFERROR(Z135/#REF!,0)</f>
        <v>0</v>
      </c>
      <c r="AB135" s="225"/>
      <c r="AC135" s="225"/>
      <c r="AD135" s="225"/>
      <c r="AE135" s="225"/>
      <c r="AF135" s="225"/>
      <c r="AG135" s="83" t="s">
        <v>9</v>
      </c>
      <c r="AH135" s="105"/>
      <c r="AI135" s="106">
        <f>IFERROR(AH135/#REF!,0)</f>
        <v>0</v>
      </c>
      <c r="AJ135" s="225"/>
      <c r="AK135" s="225"/>
      <c r="AL135" s="225"/>
      <c r="AM135" s="225"/>
      <c r="AN135" s="225"/>
      <c r="AO135" s="83" t="s">
        <v>9</v>
      </c>
      <c r="AP135" s="105"/>
      <c r="AQ135" s="106">
        <f>IFERROR(AP135/#REF!,0)</f>
        <v>0</v>
      </c>
      <c r="AR135" s="225"/>
      <c r="AS135" s="225"/>
      <c r="AT135" s="225"/>
      <c r="AU135" s="225"/>
      <c r="AV135" s="225"/>
      <c r="AW135" s="83" t="s">
        <v>9</v>
      </c>
      <c r="AX135" s="105"/>
      <c r="AY135" s="106">
        <f>IFERROR(AX135/#REF!,0)</f>
        <v>0</v>
      </c>
      <c r="BA135" s="225"/>
      <c r="BB135" s="225"/>
      <c r="BC135" s="225"/>
      <c r="BD135" s="225"/>
      <c r="BE135" s="225"/>
      <c r="BF135" s="83" t="s">
        <v>9</v>
      </c>
      <c r="BG135" s="105"/>
      <c r="BH135" s="106">
        <f>IFERROR(BG135/#REF!,0)</f>
        <v>0</v>
      </c>
      <c r="BJ135" s="225"/>
      <c r="BK135" s="225"/>
      <c r="BL135" s="225"/>
      <c r="BM135" s="225"/>
      <c r="BN135" s="225"/>
      <c r="BO135" s="83" t="s">
        <v>9</v>
      </c>
      <c r="BP135" s="105"/>
      <c r="BQ135" s="106">
        <f>IFERROR(BP135/#REF!,0)</f>
        <v>0</v>
      </c>
      <c r="BS135" s="225"/>
      <c r="BT135" s="225"/>
      <c r="BU135" s="225"/>
      <c r="BV135" s="225"/>
      <c r="BW135" s="225"/>
      <c r="BX135" s="83" t="s">
        <v>9</v>
      </c>
      <c r="BY135" s="105"/>
      <c r="BZ135" s="106">
        <f>IFERROR(BY135/#REF!,0)</f>
        <v>0</v>
      </c>
      <c r="CB135" s="225"/>
      <c r="CC135" s="225"/>
      <c r="CD135" s="225"/>
      <c r="CE135" s="225"/>
      <c r="CF135" s="225"/>
      <c r="CG135" s="83" t="s">
        <v>9</v>
      </c>
      <c r="CH135" s="105"/>
      <c r="CI135" s="106">
        <f>IFERROR(CH135/#REF!,0)</f>
        <v>0</v>
      </c>
      <c r="CK135" s="225"/>
      <c r="CL135" s="225"/>
      <c r="CM135" s="225"/>
      <c r="CN135" s="225"/>
      <c r="CO135" s="225"/>
      <c r="CP135" s="83" t="s">
        <v>9</v>
      </c>
      <c r="CQ135" s="105"/>
      <c r="CR135" s="106">
        <f>IFERROR(CQ135/#REF!,0)</f>
        <v>0</v>
      </c>
      <c r="CT135" s="225"/>
      <c r="CU135" s="225"/>
      <c r="CV135" s="225"/>
      <c r="CW135" s="225"/>
      <c r="CX135" s="225"/>
      <c r="CY135" s="83" t="s">
        <v>9</v>
      </c>
      <c r="CZ135" s="105"/>
      <c r="DA135" s="106">
        <f>IFERROR(CZ135/#REF!,0)</f>
        <v>0</v>
      </c>
      <c r="DC135" s="225"/>
      <c r="DD135" s="225"/>
      <c r="DE135" s="225"/>
      <c r="DF135" s="225"/>
      <c r="DG135" s="225"/>
      <c r="DH135" s="83" t="s">
        <v>9</v>
      </c>
      <c r="DI135" s="105"/>
      <c r="DJ135" s="106">
        <f>IFERROR(DI135/#REF!,0)</f>
        <v>0</v>
      </c>
      <c r="DL135" s="225"/>
      <c r="DM135" s="225"/>
      <c r="DN135" s="225"/>
      <c r="DO135" s="225"/>
      <c r="DP135" s="225"/>
      <c r="DQ135" s="83" t="s">
        <v>9</v>
      </c>
      <c r="DR135" s="105"/>
      <c r="DS135" s="106">
        <f>IFERROR(DR135/#REF!,0)</f>
        <v>0</v>
      </c>
      <c r="DU135" s="225"/>
      <c r="DV135" s="225"/>
      <c r="DW135" s="225"/>
      <c r="DX135" s="225"/>
      <c r="DY135" s="225"/>
      <c r="DZ135" s="83" t="s">
        <v>9</v>
      </c>
      <c r="EA135" s="105"/>
      <c r="EB135" s="106">
        <f>IFERROR(EA135/#REF!,0)</f>
        <v>0</v>
      </c>
      <c r="ED135" s="225"/>
      <c r="EE135" s="225"/>
      <c r="EF135" s="226"/>
      <c r="EG135" s="225"/>
      <c r="EH135" s="225"/>
      <c r="EI135" s="83" t="s">
        <v>9</v>
      </c>
      <c r="EJ135" s="105">
        <v>0</v>
      </c>
      <c r="EK135" s="106">
        <f>IFERROR(EJ135/#REF!,0)</f>
        <v>0</v>
      </c>
      <c r="EM135" s="225"/>
      <c r="EN135" s="225"/>
      <c r="EO135" s="226"/>
      <c r="EP135" s="225"/>
      <c r="EQ135" s="225"/>
      <c r="ER135" s="83" t="s">
        <v>9</v>
      </c>
      <c r="ES135" s="105">
        <v>0</v>
      </c>
      <c r="ET135" s="106">
        <f>IFERROR(ES135/#REF!,0)</f>
        <v>0</v>
      </c>
      <c r="EV135" s="225"/>
      <c r="EW135" s="225"/>
      <c r="EX135" s="225"/>
      <c r="EY135" s="225"/>
      <c r="EZ135" s="225"/>
      <c r="FA135" s="83" t="s">
        <v>9</v>
      </c>
      <c r="FB135" s="105"/>
      <c r="FC135" s="106">
        <f>IFERROR(FB135/#REF!,0)</f>
        <v>0</v>
      </c>
      <c r="FE135" s="225"/>
      <c r="FF135" s="225"/>
      <c r="FG135" s="226"/>
      <c r="FH135" s="225"/>
      <c r="FI135" s="225"/>
      <c r="FJ135" s="83" t="s">
        <v>9</v>
      </c>
      <c r="FK135" s="105">
        <v>0</v>
      </c>
      <c r="FL135" s="106">
        <f>IFERROR(FK135/#REF!,0)</f>
        <v>0</v>
      </c>
      <c r="FN135" s="225"/>
      <c r="FO135" s="225"/>
      <c r="FP135" s="226"/>
      <c r="FQ135" s="225"/>
      <c r="FR135" s="225"/>
      <c r="FS135" s="83" t="s">
        <v>9</v>
      </c>
      <c r="FT135" s="105">
        <v>0</v>
      </c>
      <c r="FU135" s="106">
        <f>IFERROR(FT135/#REF!,0)</f>
        <v>0</v>
      </c>
      <c r="FW135" s="225"/>
      <c r="FX135" s="225"/>
      <c r="FY135" s="225"/>
      <c r="FZ135" s="225"/>
      <c r="GA135" s="225"/>
      <c r="GB135" s="83" t="s">
        <v>9</v>
      </c>
      <c r="GC135" s="105"/>
      <c r="GD135" s="106">
        <f>IFERROR(GC135/#REF!,0)</f>
        <v>0</v>
      </c>
      <c r="GF135" s="225"/>
      <c r="GG135" s="225"/>
      <c r="GH135" s="226"/>
      <c r="GI135" s="225"/>
      <c r="GJ135" s="225"/>
      <c r="GK135" s="83" t="s">
        <v>9</v>
      </c>
      <c r="GL135" s="84">
        <v>0</v>
      </c>
      <c r="GM135" s="106">
        <f>IFERROR(GL135/#REF!,0)</f>
        <v>0</v>
      </c>
      <c r="GO135" s="225"/>
      <c r="GP135" s="225"/>
      <c r="GQ135" s="225"/>
      <c r="GR135" s="225"/>
      <c r="GS135" s="225"/>
      <c r="GT135" s="83" t="s">
        <v>9</v>
      </c>
      <c r="GU135" s="105"/>
      <c r="GV135" s="106">
        <f>IFERROR(GU135/#REF!,0)</f>
        <v>0</v>
      </c>
    </row>
    <row r="136" spans="2:204">
      <c r="B136" s="225"/>
      <c r="C136" s="225"/>
      <c r="D136" s="225"/>
      <c r="E136" s="225"/>
      <c r="F136" s="225"/>
      <c r="G136" s="83" t="s">
        <v>8</v>
      </c>
      <c r="H136" s="105"/>
      <c r="I136" s="106">
        <f>IFERROR(H136/H139,0)</f>
        <v>0</v>
      </c>
      <c r="K136" s="225"/>
      <c r="L136" s="225"/>
      <c r="M136" s="225"/>
      <c r="N136" s="225"/>
      <c r="O136" s="225"/>
      <c r="P136" s="83" t="s">
        <v>8</v>
      </c>
      <c r="Q136" s="105"/>
      <c r="R136" s="106">
        <f>IFERROR(Q136/Q139,0)</f>
        <v>0</v>
      </c>
      <c r="T136" s="225"/>
      <c r="U136" s="225"/>
      <c r="V136" s="225"/>
      <c r="W136" s="225"/>
      <c r="X136" s="225"/>
      <c r="Y136" s="83" t="s">
        <v>8</v>
      </c>
      <c r="Z136" s="105"/>
      <c r="AA136" s="106">
        <f>IFERROR(Z136/Z139,0)</f>
        <v>0</v>
      </c>
      <c r="AB136" s="225"/>
      <c r="AC136" s="225"/>
      <c r="AD136" s="225"/>
      <c r="AE136" s="225"/>
      <c r="AF136" s="225"/>
      <c r="AG136" s="83" t="s">
        <v>8</v>
      </c>
      <c r="AH136" s="105"/>
      <c r="AI136" s="106">
        <f>IFERROR(AH136/AH139,0)</f>
        <v>0</v>
      </c>
      <c r="AJ136" s="225"/>
      <c r="AK136" s="225"/>
      <c r="AL136" s="225"/>
      <c r="AM136" s="225"/>
      <c r="AN136" s="225"/>
      <c r="AO136" s="83" t="s">
        <v>8</v>
      </c>
      <c r="AP136" s="105"/>
      <c r="AQ136" s="106">
        <f>IFERROR(AP136/AP139,0)</f>
        <v>0</v>
      </c>
      <c r="AR136" s="225"/>
      <c r="AS136" s="225"/>
      <c r="AT136" s="225"/>
      <c r="AU136" s="225"/>
      <c r="AV136" s="225"/>
      <c r="AW136" s="83" t="s">
        <v>8</v>
      </c>
      <c r="AX136" s="105"/>
      <c r="AY136" s="106">
        <f>IFERROR(AX136/AX139,0)</f>
        <v>0</v>
      </c>
      <c r="BA136" s="225"/>
      <c r="BB136" s="225"/>
      <c r="BC136" s="225"/>
      <c r="BD136" s="225"/>
      <c r="BE136" s="225"/>
      <c r="BF136" s="83" t="s">
        <v>8</v>
      </c>
      <c r="BG136" s="105"/>
      <c r="BH136" s="106">
        <f>IFERROR(BG136/BG139,0)</f>
        <v>0</v>
      </c>
      <c r="BJ136" s="225"/>
      <c r="BK136" s="225"/>
      <c r="BL136" s="225"/>
      <c r="BM136" s="225"/>
      <c r="BN136" s="225"/>
      <c r="BO136" s="83" t="s">
        <v>8</v>
      </c>
      <c r="BP136" s="105"/>
      <c r="BQ136" s="106">
        <f>IFERROR(BP136/BP139,0)</f>
        <v>0</v>
      </c>
      <c r="BS136" s="225"/>
      <c r="BT136" s="225"/>
      <c r="BU136" s="225"/>
      <c r="BV136" s="225"/>
      <c r="BW136" s="225"/>
      <c r="BX136" s="83" t="s">
        <v>8</v>
      </c>
      <c r="BY136" s="105"/>
      <c r="BZ136" s="106">
        <f>IFERROR(BY136/BY139,0)</f>
        <v>0</v>
      </c>
      <c r="CB136" s="225"/>
      <c r="CC136" s="225"/>
      <c r="CD136" s="225"/>
      <c r="CE136" s="225"/>
      <c r="CF136" s="225"/>
      <c r="CG136" s="83" t="s">
        <v>8</v>
      </c>
      <c r="CH136" s="105"/>
      <c r="CI136" s="106">
        <f>IFERROR(CH136/CH139,0)</f>
        <v>0</v>
      </c>
      <c r="CK136" s="225"/>
      <c r="CL136" s="225"/>
      <c r="CM136" s="225"/>
      <c r="CN136" s="225"/>
      <c r="CO136" s="225"/>
      <c r="CP136" s="83" t="s">
        <v>8</v>
      </c>
      <c r="CQ136" s="105"/>
      <c r="CR136" s="106">
        <f>IFERROR(CQ136/CQ139,0)</f>
        <v>0</v>
      </c>
      <c r="CT136" s="225"/>
      <c r="CU136" s="225"/>
      <c r="CV136" s="225"/>
      <c r="CW136" s="225"/>
      <c r="CX136" s="225"/>
      <c r="CY136" s="83" t="s">
        <v>8</v>
      </c>
      <c r="CZ136" s="105"/>
      <c r="DA136" s="106">
        <f>IFERROR(CZ136/CZ139,0)</f>
        <v>0</v>
      </c>
      <c r="DC136" s="225"/>
      <c r="DD136" s="225"/>
      <c r="DE136" s="225"/>
      <c r="DF136" s="225"/>
      <c r="DG136" s="225"/>
      <c r="DH136" s="83" t="s">
        <v>8</v>
      </c>
      <c r="DI136" s="105"/>
      <c r="DJ136" s="106">
        <f>IFERROR(DI136/DI139,0)</f>
        <v>0</v>
      </c>
      <c r="DL136" s="225"/>
      <c r="DM136" s="225"/>
      <c r="DN136" s="225"/>
      <c r="DO136" s="225"/>
      <c r="DP136" s="225"/>
      <c r="DQ136" s="83" t="s">
        <v>8</v>
      </c>
      <c r="DR136" s="105"/>
      <c r="DS136" s="106">
        <f>IFERROR(DR136/DR139,0)</f>
        <v>0</v>
      </c>
      <c r="DU136" s="225"/>
      <c r="DV136" s="225"/>
      <c r="DW136" s="225"/>
      <c r="DX136" s="225"/>
      <c r="DY136" s="225"/>
      <c r="DZ136" s="83" t="s">
        <v>8</v>
      </c>
      <c r="EA136" s="105"/>
      <c r="EB136" s="106">
        <f>IFERROR(EA136/EA139,0)</f>
        <v>0</v>
      </c>
      <c r="ED136" s="225"/>
      <c r="EE136" s="225"/>
      <c r="EF136" s="226"/>
      <c r="EG136" s="225"/>
      <c r="EH136" s="225"/>
      <c r="EI136" s="83" t="s">
        <v>8</v>
      </c>
      <c r="EJ136" s="105">
        <v>0</v>
      </c>
      <c r="EK136" s="106">
        <f>IFERROR(EJ136/EJ139,0)</f>
        <v>0</v>
      </c>
      <c r="EM136" s="225"/>
      <c r="EN136" s="225"/>
      <c r="EO136" s="226"/>
      <c r="EP136" s="225"/>
      <c r="EQ136" s="225"/>
      <c r="ER136" s="83" t="s">
        <v>8</v>
      </c>
      <c r="ES136" s="105">
        <v>0</v>
      </c>
      <c r="ET136" s="106">
        <f>IFERROR(ES136/ES139,0)</f>
        <v>0</v>
      </c>
      <c r="EV136" s="225"/>
      <c r="EW136" s="225"/>
      <c r="EX136" s="225"/>
      <c r="EY136" s="225"/>
      <c r="EZ136" s="225"/>
      <c r="FA136" s="83" t="s">
        <v>8</v>
      </c>
      <c r="FB136" s="105"/>
      <c r="FC136" s="106">
        <f>IFERROR(FB136/FB139,0)</f>
        <v>0</v>
      </c>
      <c r="FE136" s="225"/>
      <c r="FF136" s="225"/>
      <c r="FG136" s="226"/>
      <c r="FH136" s="225"/>
      <c r="FI136" s="225"/>
      <c r="FJ136" s="83" t="s">
        <v>8</v>
      </c>
      <c r="FK136" s="105">
        <v>0</v>
      </c>
      <c r="FL136" s="106">
        <f>IFERROR(FK136/FK139,0)</f>
        <v>0</v>
      </c>
      <c r="FN136" s="225"/>
      <c r="FO136" s="225"/>
      <c r="FP136" s="226"/>
      <c r="FQ136" s="225"/>
      <c r="FR136" s="225"/>
      <c r="FS136" s="83" t="s">
        <v>8</v>
      </c>
      <c r="FT136" s="105">
        <v>0</v>
      </c>
      <c r="FU136" s="106">
        <f>IFERROR(FT136/FT139,0)</f>
        <v>0</v>
      </c>
      <c r="FW136" s="225"/>
      <c r="FX136" s="225"/>
      <c r="FY136" s="225"/>
      <c r="FZ136" s="225"/>
      <c r="GA136" s="225"/>
      <c r="GB136" s="83" t="s">
        <v>8</v>
      </c>
      <c r="GC136" s="105"/>
      <c r="GD136" s="106">
        <f>IFERROR(GC136/GC139,0)</f>
        <v>0</v>
      </c>
      <c r="GF136" s="225"/>
      <c r="GG136" s="225"/>
      <c r="GH136" s="226"/>
      <c r="GI136" s="225"/>
      <c r="GJ136" s="225"/>
      <c r="GK136" s="83" t="s">
        <v>8</v>
      </c>
      <c r="GL136" s="84">
        <v>0</v>
      </c>
      <c r="GM136" s="106">
        <f>IFERROR(GL136/GL139,0)</f>
        <v>0</v>
      </c>
      <c r="GO136" s="225"/>
      <c r="GP136" s="225"/>
      <c r="GQ136" s="225"/>
      <c r="GR136" s="225"/>
      <c r="GS136" s="225"/>
      <c r="GT136" s="83" t="s">
        <v>8</v>
      </c>
      <c r="GU136" s="105"/>
      <c r="GV136" s="106">
        <f>IFERROR(GU136/GU139,0)</f>
        <v>0</v>
      </c>
    </row>
    <row r="137" spans="2:204" ht="90.75" customHeight="1">
      <c r="B137" s="225"/>
      <c r="C137" s="225"/>
      <c r="D137" s="225"/>
      <c r="E137" s="225"/>
      <c r="F137" s="225"/>
      <c r="G137" s="83" t="s">
        <v>11</v>
      </c>
      <c r="H137" s="105">
        <f>D134</f>
        <v>0</v>
      </c>
      <c r="I137" s="83"/>
      <c r="K137" s="225"/>
      <c r="L137" s="225"/>
      <c r="M137" s="225"/>
      <c r="N137" s="225"/>
      <c r="O137" s="225"/>
      <c r="P137" s="83" t="s">
        <v>11</v>
      </c>
      <c r="Q137" s="105">
        <f>M134</f>
        <v>0</v>
      </c>
      <c r="R137" s="83"/>
      <c r="T137" s="225"/>
      <c r="U137" s="225"/>
      <c r="V137" s="225"/>
      <c r="W137" s="225"/>
      <c r="X137" s="225"/>
      <c r="Y137" s="83" t="s">
        <v>11</v>
      </c>
      <c r="Z137" s="105">
        <f>V134</f>
        <v>0</v>
      </c>
      <c r="AA137" s="83"/>
      <c r="AB137" s="225"/>
      <c r="AC137" s="225"/>
      <c r="AD137" s="225"/>
      <c r="AE137" s="225"/>
      <c r="AF137" s="225"/>
      <c r="AG137" s="83" t="s">
        <v>11</v>
      </c>
      <c r="AH137" s="105">
        <f>AD134</f>
        <v>0</v>
      </c>
      <c r="AI137" s="83"/>
      <c r="AJ137" s="225"/>
      <c r="AK137" s="225"/>
      <c r="AL137" s="225"/>
      <c r="AM137" s="225"/>
      <c r="AN137" s="225"/>
      <c r="AO137" s="83" t="s">
        <v>11</v>
      </c>
      <c r="AP137" s="105">
        <f>AL134</f>
        <v>0</v>
      </c>
      <c r="AQ137" s="83"/>
      <c r="AR137" s="225"/>
      <c r="AS137" s="225"/>
      <c r="AT137" s="225"/>
      <c r="AU137" s="225"/>
      <c r="AV137" s="225"/>
      <c r="AW137" s="83" t="s">
        <v>11</v>
      </c>
      <c r="AX137" s="105">
        <f>AT134</f>
        <v>0</v>
      </c>
      <c r="AY137" s="83"/>
      <c r="BA137" s="225"/>
      <c r="BB137" s="225"/>
      <c r="BC137" s="225"/>
      <c r="BD137" s="225"/>
      <c r="BE137" s="225"/>
      <c r="BF137" s="83" t="s">
        <v>11</v>
      </c>
      <c r="BG137" s="105">
        <f>BC134</f>
        <v>0</v>
      </c>
      <c r="BH137" s="83"/>
      <c r="BJ137" s="225"/>
      <c r="BK137" s="225"/>
      <c r="BL137" s="225"/>
      <c r="BM137" s="225"/>
      <c r="BN137" s="225"/>
      <c r="BO137" s="83" t="s">
        <v>11</v>
      </c>
      <c r="BP137" s="105">
        <f>BL134</f>
        <v>0</v>
      </c>
      <c r="BQ137" s="83"/>
      <c r="BS137" s="225"/>
      <c r="BT137" s="225"/>
      <c r="BU137" s="225"/>
      <c r="BV137" s="225"/>
      <c r="BW137" s="225"/>
      <c r="BX137" s="83" t="s">
        <v>11</v>
      </c>
      <c r="BY137" s="105">
        <f>BU134</f>
        <v>0</v>
      </c>
      <c r="BZ137" s="83"/>
      <c r="CB137" s="225"/>
      <c r="CC137" s="225"/>
      <c r="CD137" s="225"/>
      <c r="CE137" s="225"/>
      <c r="CF137" s="225"/>
      <c r="CG137" s="83" t="s">
        <v>11</v>
      </c>
      <c r="CH137" s="105">
        <f>CD134</f>
        <v>0</v>
      </c>
      <c r="CI137" s="83"/>
      <c r="CK137" s="225"/>
      <c r="CL137" s="225"/>
      <c r="CM137" s="225"/>
      <c r="CN137" s="225"/>
      <c r="CO137" s="225"/>
      <c r="CP137" s="83" t="s">
        <v>11</v>
      </c>
      <c r="CQ137" s="105">
        <f>CM134</f>
        <v>0</v>
      </c>
      <c r="CR137" s="83"/>
      <c r="CT137" s="225"/>
      <c r="CU137" s="225"/>
      <c r="CV137" s="225"/>
      <c r="CW137" s="225"/>
      <c r="CX137" s="225"/>
      <c r="CY137" s="83" t="s">
        <v>11</v>
      </c>
      <c r="CZ137" s="105">
        <f>CV134</f>
        <v>0</v>
      </c>
      <c r="DA137" s="83"/>
      <c r="DC137" s="225"/>
      <c r="DD137" s="225"/>
      <c r="DE137" s="225"/>
      <c r="DF137" s="225"/>
      <c r="DG137" s="225"/>
      <c r="DH137" s="83" t="s">
        <v>11</v>
      </c>
      <c r="DI137" s="105">
        <f>DE134</f>
        <v>0</v>
      </c>
      <c r="DJ137" s="83"/>
      <c r="DL137" s="225"/>
      <c r="DM137" s="225"/>
      <c r="DN137" s="225"/>
      <c r="DO137" s="225"/>
      <c r="DP137" s="225"/>
      <c r="DQ137" s="83" t="s">
        <v>11</v>
      </c>
      <c r="DR137" s="105">
        <f>DN134</f>
        <v>0</v>
      </c>
      <c r="DS137" s="83"/>
      <c r="DU137" s="225"/>
      <c r="DV137" s="225"/>
      <c r="DW137" s="225"/>
      <c r="DX137" s="225"/>
      <c r="DY137" s="225"/>
      <c r="DZ137" s="83" t="s">
        <v>11</v>
      </c>
      <c r="EA137" s="105">
        <f>DW134</f>
        <v>0</v>
      </c>
      <c r="EB137" s="83"/>
      <c r="ED137" s="225"/>
      <c r="EE137" s="225"/>
      <c r="EF137" s="226"/>
      <c r="EG137" s="225"/>
      <c r="EH137" s="225"/>
      <c r="EI137" s="83" t="s">
        <v>11</v>
      </c>
      <c r="EJ137" s="105">
        <f>EF134</f>
        <v>495000</v>
      </c>
      <c r="EK137" s="83"/>
      <c r="EM137" s="225"/>
      <c r="EN137" s="225"/>
      <c r="EO137" s="226"/>
      <c r="EP137" s="225"/>
      <c r="EQ137" s="225"/>
      <c r="ER137" s="83" t="s">
        <v>11</v>
      </c>
      <c r="ES137" s="105">
        <f>EO134</f>
        <v>5747000</v>
      </c>
      <c r="ET137" s="83"/>
      <c r="EV137" s="225"/>
      <c r="EW137" s="225"/>
      <c r="EX137" s="225"/>
      <c r="EY137" s="225"/>
      <c r="EZ137" s="225"/>
      <c r="FA137" s="83" t="s">
        <v>11</v>
      </c>
      <c r="FB137" s="105">
        <f>EX134</f>
        <v>0</v>
      </c>
      <c r="FC137" s="83"/>
      <c r="FE137" s="225"/>
      <c r="FF137" s="225"/>
      <c r="FG137" s="226"/>
      <c r="FH137" s="225"/>
      <c r="FI137" s="225"/>
      <c r="FJ137" s="83" t="s">
        <v>11</v>
      </c>
      <c r="FK137" s="105">
        <f>FG134</f>
        <v>19100000</v>
      </c>
      <c r="FL137" s="83"/>
      <c r="FN137" s="225"/>
      <c r="FO137" s="225"/>
      <c r="FP137" s="226"/>
      <c r="FQ137" s="225"/>
      <c r="FR137" s="225"/>
      <c r="FS137" s="83" t="s">
        <v>11</v>
      </c>
      <c r="FT137" s="105">
        <f>FP134</f>
        <v>15500000</v>
      </c>
      <c r="FU137" s="83"/>
      <c r="FW137" s="225"/>
      <c r="FX137" s="225"/>
      <c r="FY137" s="225"/>
      <c r="FZ137" s="225"/>
      <c r="GA137" s="225"/>
      <c r="GB137" s="83" t="s">
        <v>11</v>
      </c>
      <c r="GC137" s="105">
        <f>FY134</f>
        <v>0</v>
      </c>
      <c r="GD137" s="83"/>
      <c r="GF137" s="225"/>
      <c r="GG137" s="225"/>
      <c r="GH137" s="226"/>
      <c r="GI137" s="225"/>
      <c r="GJ137" s="225"/>
      <c r="GK137" s="83" t="s">
        <v>11</v>
      </c>
      <c r="GL137" s="84">
        <f>GH134</f>
        <v>34143720</v>
      </c>
      <c r="GM137" s="83"/>
      <c r="GO137" s="225"/>
      <c r="GP137" s="225"/>
      <c r="GQ137" s="225"/>
      <c r="GR137" s="225"/>
      <c r="GS137" s="225"/>
      <c r="GT137" s="83" t="s">
        <v>11</v>
      </c>
      <c r="GU137" s="105">
        <f>GQ134</f>
        <v>0</v>
      </c>
      <c r="GV137" s="83"/>
    </row>
    <row r="138" spans="2:204" s="108" customFormat="1" ht="24.75" customHeight="1">
      <c r="H138" s="107"/>
      <c r="Q138" s="107"/>
      <c r="Z138" s="107"/>
      <c r="AH138" s="107"/>
      <c r="AP138" s="107"/>
      <c r="AX138" s="107"/>
      <c r="BG138" s="107"/>
      <c r="BP138" s="107"/>
      <c r="BY138" s="107"/>
      <c r="CH138" s="107"/>
      <c r="CQ138" s="107"/>
      <c r="CZ138" s="107"/>
      <c r="DI138" s="107"/>
      <c r="DR138" s="107"/>
      <c r="EA138" s="107"/>
      <c r="EF138" s="107"/>
      <c r="EJ138" s="107"/>
      <c r="EO138" s="107"/>
      <c r="ES138" s="107"/>
      <c r="FB138" s="107"/>
      <c r="FG138" s="107"/>
      <c r="FK138" s="107"/>
      <c r="FP138" s="107"/>
      <c r="FT138" s="107"/>
      <c r="GC138" s="107"/>
      <c r="GH138" s="107"/>
      <c r="GL138" s="109"/>
      <c r="GU138" s="107"/>
    </row>
    <row r="139" spans="2:204" ht="17.100000000000001" customHeight="1">
      <c r="B139" s="225">
        <f>B134+1</f>
        <v>4</v>
      </c>
      <c r="C139" s="225"/>
      <c r="D139" s="225"/>
      <c r="E139" s="225"/>
      <c r="F139" s="225"/>
      <c r="G139" s="83" t="s">
        <v>148</v>
      </c>
      <c r="H139" s="105"/>
      <c r="I139" s="106">
        <f>IFERROR(H139/H142,0)</f>
        <v>0</v>
      </c>
      <c r="K139" s="225">
        <f>K134+1</f>
        <v>4</v>
      </c>
      <c r="L139" s="225"/>
      <c r="M139" s="225"/>
      <c r="N139" s="225"/>
      <c r="O139" s="225"/>
      <c r="P139" s="83" t="s">
        <v>148</v>
      </c>
      <c r="Q139" s="105"/>
      <c r="R139" s="106">
        <f>IFERROR(Q139/Q142,0)</f>
        <v>0</v>
      </c>
      <c r="T139" s="225">
        <f>T134+1</f>
        <v>4</v>
      </c>
      <c r="U139" s="225"/>
      <c r="V139" s="225"/>
      <c r="W139" s="225"/>
      <c r="X139" s="225"/>
      <c r="Y139" s="83" t="s">
        <v>148</v>
      </c>
      <c r="Z139" s="105"/>
      <c r="AA139" s="106">
        <f>IFERROR(Z139/Z142,0)</f>
        <v>0</v>
      </c>
      <c r="AB139" s="225">
        <f>AB134+1</f>
        <v>4</v>
      </c>
      <c r="AC139" s="225"/>
      <c r="AD139" s="225"/>
      <c r="AE139" s="225"/>
      <c r="AF139" s="225"/>
      <c r="AG139" s="83" t="s">
        <v>148</v>
      </c>
      <c r="AH139" s="105"/>
      <c r="AI139" s="106">
        <f>IFERROR(AH139/AH142,0)</f>
        <v>0</v>
      </c>
      <c r="AJ139" s="225">
        <f>AJ134+1</f>
        <v>4</v>
      </c>
      <c r="AK139" s="225"/>
      <c r="AL139" s="225"/>
      <c r="AM139" s="225"/>
      <c r="AN139" s="225"/>
      <c r="AO139" s="83" t="s">
        <v>148</v>
      </c>
      <c r="AP139" s="105"/>
      <c r="AQ139" s="106">
        <f>IFERROR(AP139/AP142,0)</f>
        <v>0</v>
      </c>
      <c r="AR139" s="225">
        <f>AR134+1</f>
        <v>4</v>
      </c>
      <c r="AS139" s="225"/>
      <c r="AT139" s="225"/>
      <c r="AU139" s="225"/>
      <c r="AV139" s="225"/>
      <c r="AW139" s="83" t="s">
        <v>148</v>
      </c>
      <c r="AX139" s="105"/>
      <c r="AY139" s="106">
        <f>IFERROR(AX139/AX142,0)</f>
        <v>0</v>
      </c>
      <c r="BA139" s="225">
        <f>BA134+1</f>
        <v>4</v>
      </c>
      <c r="BB139" s="225"/>
      <c r="BC139" s="225"/>
      <c r="BD139" s="225"/>
      <c r="BE139" s="225"/>
      <c r="BF139" s="83" t="s">
        <v>148</v>
      </c>
      <c r="BG139" s="105"/>
      <c r="BH139" s="106">
        <f>IFERROR(BG139/BG142,0)</f>
        <v>0</v>
      </c>
      <c r="BJ139" s="225">
        <f>BJ134+1</f>
        <v>4</v>
      </c>
      <c r="BK139" s="225"/>
      <c r="BL139" s="225"/>
      <c r="BM139" s="225"/>
      <c r="BN139" s="225"/>
      <c r="BO139" s="83" t="s">
        <v>148</v>
      </c>
      <c r="BP139" s="105"/>
      <c r="BQ139" s="106">
        <f>IFERROR(BP139/BP142,0)</f>
        <v>0</v>
      </c>
      <c r="BS139" s="225">
        <f>BS134+1</f>
        <v>4</v>
      </c>
      <c r="BT139" s="225"/>
      <c r="BU139" s="225"/>
      <c r="BV139" s="225"/>
      <c r="BW139" s="225"/>
      <c r="BX139" s="83" t="s">
        <v>148</v>
      </c>
      <c r="BY139" s="105"/>
      <c r="BZ139" s="106">
        <f>IFERROR(BY139/BY142,0)</f>
        <v>0</v>
      </c>
      <c r="CB139" s="225">
        <f>CB134+1</f>
        <v>4</v>
      </c>
      <c r="CC139" s="225"/>
      <c r="CD139" s="225"/>
      <c r="CE139" s="225"/>
      <c r="CF139" s="225"/>
      <c r="CG139" s="83" t="s">
        <v>148</v>
      </c>
      <c r="CH139" s="105"/>
      <c r="CI139" s="106">
        <f>IFERROR(CH139/CH142,0)</f>
        <v>0</v>
      </c>
      <c r="CK139" s="225">
        <f>CK134+1</f>
        <v>4</v>
      </c>
      <c r="CL139" s="225"/>
      <c r="CM139" s="225"/>
      <c r="CN139" s="225"/>
      <c r="CO139" s="225"/>
      <c r="CP139" s="83" t="s">
        <v>148</v>
      </c>
      <c r="CQ139" s="105"/>
      <c r="CR139" s="106">
        <f>IFERROR(CQ139/CQ142,0)</f>
        <v>0</v>
      </c>
      <c r="CT139" s="225">
        <f>CT134+1</f>
        <v>4</v>
      </c>
      <c r="CU139" s="225"/>
      <c r="CV139" s="225"/>
      <c r="CW139" s="225"/>
      <c r="CX139" s="225"/>
      <c r="CY139" s="83" t="s">
        <v>148</v>
      </c>
      <c r="CZ139" s="105"/>
      <c r="DA139" s="106">
        <f>IFERROR(CZ139/CZ142,0)</f>
        <v>0</v>
      </c>
      <c r="DC139" s="225">
        <f>DC134+1</f>
        <v>4</v>
      </c>
      <c r="DD139" s="225"/>
      <c r="DE139" s="225"/>
      <c r="DF139" s="225"/>
      <c r="DG139" s="225"/>
      <c r="DH139" s="83" t="s">
        <v>148</v>
      </c>
      <c r="DI139" s="105"/>
      <c r="DJ139" s="106">
        <f>IFERROR(DI139/DI142,0)</f>
        <v>0</v>
      </c>
      <c r="DL139" s="225">
        <f>DL134+1</f>
        <v>4</v>
      </c>
      <c r="DM139" s="225"/>
      <c r="DN139" s="225"/>
      <c r="DO139" s="225"/>
      <c r="DP139" s="225"/>
      <c r="DQ139" s="83" t="s">
        <v>148</v>
      </c>
      <c r="DR139" s="105"/>
      <c r="DS139" s="106">
        <f>IFERROR(DR139/DR142,0)</f>
        <v>0</v>
      </c>
      <c r="DU139" s="225">
        <f>DU134+1</f>
        <v>4</v>
      </c>
      <c r="DV139" s="225"/>
      <c r="DW139" s="225"/>
      <c r="DX139" s="225"/>
      <c r="DY139" s="225"/>
      <c r="DZ139" s="83" t="s">
        <v>148</v>
      </c>
      <c r="EA139" s="105"/>
      <c r="EB139" s="106">
        <f>IFERROR(EA139/EA142,0)</f>
        <v>0</v>
      </c>
      <c r="ED139" s="225">
        <f>ED134+1</f>
        <v>4</v>
      </c>
      <c r="EE139" s="225" t="s">
        <v>305</v>
      </c>
      <c r="EF139" s="226">
        <v>3500000</v>
      </c>
      <c r="EG139" s="225" t="s">
        <v>284</v>
      </c>
      <c r="EH139" s="225" t="s">
        <v>282</v>
      </c>
      <c r="EI139" s="83" t="s">
        <v>148</v>
      </c>
      <c r="EJ139" s="105">
        <f>+EF139</f>
        <v>3500000</v>
      </c>
      <c r="EK139" s="106">
        <f>IFERROR(EJ139/EJ142,0)</f>
        <v>1</v>
      </c>
      <c r="EM139" s="225">
        <f>EM134+1</f>
        <v>4</v>
      </c>
      <c r="EN139" s="225"/>
      <c r="EO139" s="226"/>
      <c r="EP139" s="225"/>
      <c r="EQ139" s="225"/>
      <c r="ER139" s="83" t="s">
        <v>148</v>
      </c>
      <c r="ES139" s="105"/>
      <c r="ET139" s="106">
        <f>IFERROR(ES139/ES142,0)</f>
        <v>0</v>
      </c>
      <c r="EV139" s="225">
        <f>EV134+1</f>
        <v>4</v>
      </c>
      <c r="EW139" s="225"/>
      <c r="EX139" s="225"/>
      <c r="EY139" s="225"/>
      <c r="EZ139" s="225"/>
      <c r="FA139" s="83" t="s">
        <v>148</v>
      </c>
      <c r="FB139" s="105"/>
      <c r="FC139" s="106">
        <f>IFERROR(FB139/FB142,0)</f>
        <v>0</v>
      </c>
      <c r="FE139" s="225">
        <f>FE134+1</f>
        <v>4</v>
      </c>
      <c r="FF139" s="225" t="s">
        <v>306</v>
      </c>
      <c r="FG139" s="226">
        <f>7500000-3737000</f>
        <v>3763000</v>
      </c>
      <c r="FH139" s="225" t="s">
        <v>289</v>
      </c>
      <c r="FI139" s="225" t="s">
        <v>282</v>
      </c>
      <c r="FJ139" s="83" t="s">
        <v>148</v>
      </c>
      <c r="FK139" s="105">
        <f>+FG139</f>
        <v>3763000</v>
      </c>
      <c r="FL139" s="106">
        <f>IFERROR(FK139/FK142,0)</f>
        <v>1</v>
      </c>
      <c r="FN139" s="225">
        <f>FN134+1</f>
        <v>4</v>
      </c>
      <c r="FO139" s="225" t="s">
        <v>307</v>
      </c>
      <c r="FP139" s="226">
        <v>9000000</v>
      </c>
      <c r="FQ139" s="225" t="s">
        <v>290</v>
      </c>
      <c r="FR139" s="225" t="s">
        <v>282</v>
      </c>
      <c r="FS139" s="83" t="s">
        <v>148</v>
      </c>
      <c r="FT139" s="105">
        <f>+FP139</f>
        <v>9000000</v>
      </c>
      <c r="FU139" s="106">
        <f>IFERROR(FT139/FT142,0)</f>
        <v>1</v>
      </c>
      <c r="FW139" s="225"/>
      <c r="FX139" s="225"/>
      <c r="FY139" s="225"/>
      <c r="FZ139" s="225"/>
      <c r="GA139" s="225"/>
      <c r="GB139" s="83" t="s">
        <v>148</v>
      </c>
      <c r="GC139" s="105"/>
      <c r="GD139" s="106">
        <f>IFERROR(GC139/GC142,0)</f>
        <v>0</v>
      </c>
      <c r="GF139" s="225">
        <f>GF134+1</f>
        <v>4</v>
      </c>
      <c r="GG139" s="225" t="s">
        <v>308</v>
      </c>
      <c r="GH139" s="226">
        <v>3899889</v>
      </c>
      <c r="GI139" s="225" t="s">
        <v>261</v>
      </c>
      <c r="GJ139" s="227" t="s">
        <v>170</v>
      </c>
      <c r="GK139" s="83" t="s">
        <v>148</v>
      </c>
      <c r="GL139" s="84">
        <f>GL142</f>
        <v>3899889</v>
      </c>
      <c r="GM139" s="106">
        <f>IFERROR(GL139/GL142,0)</f>
        <v>1</v>
      </c>
      <c r="GO139" s="225">
        <f>GO134+1</f>
        <v>4</v>
      </c>
      <c r="GP139" s="225"/>
      <c r="GQ139" s="225"/>
      <c r="GR139" s="225"/>
      <c r="GS139" s="225"/>
      <c r="GT139" s="83" t="s">
        <v>148</v>
      </c>
      <c r="GU139" s="105"/>
      <c r="GV139" s="106">
        <f>IFERROR(GU139/GU142,0)</f>
        <v>0</v>
      </c>
    </row>
    <row r="140" spans="2:204" ht="17.100000000000001" customHeight="1">
      <c r="B140" s="225"/>
      <c r="C140" s="225"/>
      <c r="D140" s="225"/>
      <c r="E140" s="225"/>
      <c r="F140" s="225"/>
      <c r="G140" s="83" t="s">
        <v>9</v>
      </c>
      <c r="H140" s="105"/>
      <c r="I140" s="106">
        <f t="shared" ref="I140:I141" si="505">IFERROR(H140/H143,0)</f>
        <v>0</v>
      </c>
      <c r="K140" s="225"/>
      <c r="L140" s="225"/>
      <c r="M140" s="225"/>
      <c r="N140" s="225"/>
      <c r="O140" s="225"/>
      <c r="P140" s="83" t="s">
        <v>9</v>
      </c>
      <c r="Q140" s="105"/>
      <c r="R140" s="106">
        <f t="shared" ref="R140:R141" si="506">IFERROR(Q140/Q143,0)</f>
        <v>0</v>
      </c>
      <c r="T140" s="225"/>
      <c r="U140" s="225"/>
      <c r="V140" s="225"/>
      <c r="W140" s="225"/>
      <c r="X140" s="225"/>
      <c r="Y140" s="83" t="s">
        <v>9</v>
      </c>
      <c r="Z140" s="105"/>
      <c r="AA140" s="106">
        <f t="shared" ref="AA140:AA141" si="507">IFERROR(Z140/Z143,0)</f>
        <v>0</v>
      </c>
      <c r="AB140" s="225"/>
      <c r="AC140" s="225"/>
      <c r="AD140" s="225"/>
      <c r="AE140" s="225"/>
      <c r="AF140" s="225"/>
      <c r="AG140" s="83" t="s">
        <v>9</v>
      </c>
      <c r="AH140" s="105"/>
      <c r="AI140" s="106">
        <f t="shared" ref="AI140:AI141" si="508">IFERROR(AH140/AH143,0)</f>
        <v>0</v>
      </c>
      <c r="AJ140" s="225"/>
      <c r="AK140" s="225"/>
      <c r="AL140" s="225"/>
      <c r="AM140" s="225"/>
      <c r="AN140" s="225"/>
      <c r="AO140" s="83" t="s">
        <v>9</v>
      </c>
      <c r="AP140" s="105"/>
      <c r="AQ140" s="106">
        <f t="shared" ref="AQ140:AQ141" si="509">IFERROR(AP140/AP143,0)</f>
        <v>0</v>
      </c>
      <c r="AR140" s="225"/>
      <c r="AS140" s="225"/>
      <c r="AT140" s="225"/>
      <c r="AU140" s="225"/>
      <c r="AV140" s="225"/>
      <c r="AW140" s="83" t="s">
        <v>9</v>
      </c>
      <c r="AX140" s="105"/>
      <c r="AY140" s="106">
        <f t="shared" ref="AY140:AY141" si="510">IFERROR(AX140/AX143,0)</f>
        <v>0</v>
      </c>
      <c r="BA140" s="225"/>
      <c r="BB140" s="225"/>
      <c r="BC140" s="225"/>
      <c r="BD140" s="225"/>
      <c r="BE140" s="225"/>
      <c r="BF140" s="83" t="s">
        <v>9</v>
      </c>
      <c r="BG140" s="105"/>
      <c r="BH140" s="106">
        <f t="shared" ref="BH140:BH141" si="511">IFERROR(BG140/BG143,0)</f>
        <v>0</v>
      </c>
      <c r="BJ140" s="225"/>
      <c r="BK140" s="225"/>
      <c r="BL140" s="225"/>
      <c r="BM140" s="225"/>
      <c r="BN140" s="225"/>
      <c r="BO140" s="83" t="s">
        <v>9</v>
      </c>
      <c r="BP140" s="105"/>
      <c r="BQ140" s="106">
        <f t="shared" ref="BQ140:BQ141" si="512">IFERROR(BP140/BP143,0)</f>
        <v>0</v>
      </c>
      <c r="BS140" s="225"/>
      <c r="BT140" s="225"/>
      <c r="BU140" s="225"/>
      <c r="BV140" s="225"/>
      <c r="BW140" s="225"/>
      <c r="BX140" s="83" t="s">
        <v>9</v>
      </c>
      <c r="BY140" s="105"/>
      <c r="BZ140" s="106">
        <f t="shared" ref="BZ140:BZ141" si="513">IFERROR(BY140/BY143,0)</f>
        <v>0</v>
      </c>
      <c r="CB140" s="225"/>
      <c r="CC140" s="225"/>
      <c r="CD140" s="225"/>
      <c r="CE140" s="225"/>
      <c r="CF140" s="225"/>
      <c r="CG140" s="83" t="s">
        <v>9</v>
      </c>
      <c r="CH140" s="105"/>
      <c r="CI140" s="106">
        <f t="shared" ref="CI140:CI141" si="514">IFERROR(CH140/CH143,0)</f>
        <v>0</v>
      </c>
      <c r="CK140" s="225"/>
      <c r="CL140" s="225"/>
      <c r="CM140" s="225"/>
      <c r="CN140" s="225"/>
      <c r="CO140" s="225"/>
      <c r="CP140" s="83" t="s">
        <v>9</v>
      </c>
      <c r="CQ140" s="105"/>
      <c r="CR140" s="106">
        <f t="shared" ref="CR140:CR141" si="515">IFERROR(CQ140/CQ143,0)</f>
        <v>0</v>
      </c>
      <c r="CT140" s="225"/>
      <c r="CU140" s="225"/>
      <c r="CV140" s="225"/>
      <c r="CW140" s="225"/>
      <c r="CX140" s="225"/>
      <c r="CY140" s="83" t="s">
        <v>9</v>
      </c>
      <c r="CZ140" s="105"/>
      <c r="DA140" s="106">
        <f t="shared" ref="DA140:DA141" si="516">IFERROR(CZ140/CZ143,0)</f>
        <v>0</v>
      </c>
      <c r="DC140" s="225"/>
      <c r="DD140" s="225"/>
      <c r="DE140" s="225"/>
      <c r="DF140" s="225"/>
      <c r="DG140" s="225"/>
      <c r="DH140" s="83" t="s">
        <v>9</v>
      </c>
      <c r="DI140" s="105"/>
      <c r="DJ140" s="106">
        <f t="shared" ref="DJ140:DJ141" si="517">IFERROR(DI140/DI143,0)</f>
        <v>0</v>
      </c>
      <c r="DL140" s="225"/>
      <c r="DM140" s="225"/>
      <c r="DN140" s="225"/>
      <c r="DO140" s="225"/>
      <c r="DP140" s="225"/>
      <c r="DQ140" s="83" t="s">
        <v>9</v>
      </c>
      <c r="DR140" s="105"/>
      <c r="DS140" s="106">
        <f t="shared" ref="DS140:DS141" si="518">IFERROR(DR140/DR143,0)</f>
        <v>0</v>
      </c>
      <c r="DU140" s="225"/>
      <c r="DV140" s="225"/>
      <c r="DW140" s="225"/>
      <c r="DX140" s="225"/>
      <c r="DY140" s="225"/>
      <c r="DZ140" s="83" t="s">
        <v>9</v>
      </c>
      <c r="EA140" s="105"/>
      <c r="EB140" s="106">
        <f t="shared" ref="EB140:EB141" si="519">IFERROR(EA140/EA143,0)</f>
        <v>0</v>
      </c>
      <c r="ED140" s="225"/>
      <c r="EE140" s="225"/>
      <c r="EF140" s="226"/>
      <c r="EG140" s="225"/>
      <c r="EH140" s="225"/>
      <c r="EI140" s="83" t="s">
        <v>9</v>
      </c>
      <c r="EJ140" s="105">
        <v>0</v>
      </c>
      <c r="EK140" s="106">
        <f t="shared" ref="EK140:EK141" si="520">IFERROR(EJ140/EJ143,0)</f>
        <v>0</v>
      </c>
      <c r="EM140" s="225"/>
      <c r="EN140" s="225"/>
      <c r="EO140" s="226"/>
      <c r="EP140" s="225"/>
      <c r="EQ140" s="225"/>
      <c r="ER140" s="83" t="s">
        <v>9</v>
      </c>
      <c r="ES140" s="105"/>
      <c r="ET140" s="106">
        <f t="shared" ref="ET140:ET141" si="521">IFERROR(ES140/ES143,0)</f>
        <v>0</v>
      </c>
      <c r="EV140" s="225"/>
      <c r="EW140" s="225"/>
      <c r="EX140" s="225"/>
      <c r="EY140" s="225"/>
      <c r="EZ140" s="225"/>
      <c r="FA140" s="83" t="s">
        <v>9</v>
      </c>
      <c r="FB140" s="105"/>
      <c r="FC140" s="106">
        <f t="shared" ref="FC140:FC141" si="522">IFERROR(FB140/FB143,0)</f>
        <v>0</v>
      </c>
      <c r="FE140" s="225"/>
      <c r="FF140" s="225"/>
      <c r="FG140" s="226"/>
      <c r="FH140" s="225"/>
      <c r="FI140" s="225"/>
      <c r="FJ140" s="83" t="s">
        <v>9</v>
      </c>
      <c r="FK140" s="105">
        <v>0</v>
      </c>
      <c r="FL140" s="106">
        <f t="shared" ref="FL140:FL141" si="523">IFERROR(FK140/FK143,0)</f>
        <v>0</v>
      </c>
      <c r="FN140" s="225"/>
      <c r="FO140" s="225"/>
      <c r="FP140" s="226"/>
      <c r="FQ140" s="225"/>
      <c r="FR140" s="225"/>
      <c r="FS140" s="83" t="s">
        <v>9</v>
      </c>
      <c r="FT140" s="105">
        <v>0</v>
      </c>
      <c r="FU140" s="106">
        <f t="shared" ref="FU140:FU141" si="524">IFERROR(FT140/FT143,0)</f>
        <v>0</v>
      </c>
      <c r="FW140" s="225"/>
      <c r="FX140" s="225"/>
      <c r="FY140" s="225"/>
      <c r="FZ140" s="225"/>
      <c r="GA140" s="225"/>
      <c r="GB140" s="83" t="s">
        <v>9</v>
      </c>
      <c r="GC140" s="105"/>
      <c r="GD140" s="106">
        <f t="shared" ref="GD140:GD141" si="525">IFERROR(GC140/GC143,0)</f>
        <v>0</v>
      </c>
      <c r="GF140" s="225"/>
      <c r="GG140" s="225"/>
      <c r="GH140" s="226"/>
      <c r="GI140" s="225"/>
      <c r="GJ140" s="228"/>
      <c r="GK140" s="83" t="s">
        <v>9</v>
      </c>
      <c r="GL140" s="84">
        <v>0</v>
      </c>
      <c r="GM140" s="106">
        <f t="shared" ref="GM140:GM141" si="526">IFERROR(GL140/GL143,0)</f>
        <v>0</v>
      </c>
      <c r="GO140" s="225"/>
      <c r="GP140" s="225"/>
      <c r="GQ140" s="225"/>
      <c r="GR140" s="225"/>
      <c r="GS140" s="225"/>
      <c r="GT140" s="83" t="s">
        <v>9</v>
      </c>
      <c r="GU140" s="105"/>
      <c r="GV140" s="106">
        <f t="shared" ref="GV140:GV141" si="527">IFERROR(GU140/GU143,0)</f>
        <v>0</v>
      </c>
    </row>
    <row r="141" spans="2:204" ht="17.100000000000001" customHeight="1">
      <c r="B141" s="225"/>
      <c r="C141" s="225"/>
      <c r="D141" s="225"/>
      <c r="E141" s="225"/>
      <c r="F141" s="225"/>
      <c r="G141" s="83" t="s">
        <v>8</v>
      </c>
      <c r="H141" s="105"/>
      <c r="I141" s="106">
        <f t="shared" si="505"/>
        <v>0</v>
      </c>
      <c r="K141" s="225"/>
      <c r="L141" s="225"/>
      <c r="M141" s="225"/>
      <c r="N141" s="225"/>
      <c r="O141" s="225"/>
      <c r="P141" s="83" t="s">
        <v>8</v>
      </c>
      <c r="Q141" s="105"/>
      <c r="R141" s="106">
        <f t="shared" si="506"/>
        <v>0</v>
      </c>
      <c r="T141" s="225"/>
      <c r="U141" s="225"/>
      <c r="V141" s="225"/>
      <c r="W141" s="225"/>
      <c r="X141" s="225"/>
      <c r="Y141" s="83" t="s">
        <v>8</v>
      </c>
      <c r="Z141" s="105"/>
      <c r="AA141" s="106">
        <f t="shared" si="507"/>
        <v>0</v>
      </c>
      <c r="AB141" s="225"/>
      <c r="AC141" s="225"/>
      <c r="AD141" s="225"/>
      <c r="AE141" s="225"/>
      <c r="AF141" s="225"/>
      <c r="AG141" s="83" t="s">
        <v>8</v>
      </c>
      <c r="AH141" s="105"/>
      <c r="AI141" s="106">
        <f t="shared" si="508"/>
        <v>0</v>
      </c>
      <c r="AJ141" s="225"/>
      <c r="AK141" s="225"/>
      <c r="AL141" s="225"/>
      <c r="AM141" s="225"/>
      <c r="AN141" s="225"/>
      <c r="AO141" s="83" t="s">
        <v>8</v>
      </c>
      <c r="AP141" s="105"/>
      <c r="AQ141" s="106">
        <f t="shared" si="509"/>
        <v>0</v>
      </c>
      <c r="AR141" s="225"/>
      <c r="AS141" s="225"/>
      <c r="AT141" s="225"/>
      <c r="AU141" s="225"/>
      <c r="AV141" s="225"/>
      <c r="AW141" s="83" t="s">
        <v>8</v>
      </c>
      <c r="AX141" s="105"/>
      <c r="AY141" s="106">
        <f t="shared" si="510"/>
        <v>0</v>
      </c>
      <c r="BA141" s="225"/>
      <c r="BB141" s="225"/>
      <c r="BC141" s="225"/>
      <c r="BD141" s="225"/>
      <c r="BE141" s="225"/>
      <c r="BF141" s="83" t="s">
        <v>8</v>
      </c>
      <c r="BG141" s="105"/>
      <c r="BH141" s="106">
        <f t="shared" si="511"/>
        <v>0</v>
      </c>
      <c r="BJ141" s="225"/>
      <c r="BK141" s="225"/>
      <c r="BL141" s="225"/>
      <c r="BM141" s="225"/>
      <c r="BN141" s="225"/>
      <c r="BO141" s="83" t="s">
        <v>8</v>
      </c>
      <c r="BP141" s="105"/>
      <c r="BQ141" s="106">
        <f t="shared" si="512"/>
        <v>0</v>
      </c>
      <c r="BS141" s="225"/>
      <c r="BT141" s="225"/>
      <c r="BU141" s="225"/>
      <c r="BV141" s="225"/>
      <c r="BW141" s="225"/>
      <c r="BX141" s="83" t="s">
        <v>8</v>
      </c>
      <c r="BY141" s="105"/>
      <c r="BZ141" s="106">
        <f t="shared" si="513"/>
        <v>0</v>
      </c>
      <c r="CB141" s="225"/>
      <c r="CC141" s="225"/>
      <c r="CD141" s="225"/>
      <c r="CE141" s="225"/>
      <c r="CF141" s="225"/>
      <c r="CG141" s="83" t="s">
        <v>8</v>
      </c>
      <c r="CH141" s="105"/>
      <c r="CI141" s="106">
        <f t="shared" si="514"/>
        <v>0</v>
      </c>
      <c r="CK141" s="225"/>
      <c r="CL141" s="225"/>
      <c r="CM141" s="225"/>
      <c r="CN141" s="225"/>
      <c r="CO141" s="225"/>
      <c r="CP141" s="83" t="s">
        <v>8</v>
      </c>
      <c r="CQ141" s="105"/>
      <c r="CR141" s="106">
        <f t="shared" si="515"/>
        <v>0</v>
      </c>
      <c r="CT141" s="225"/>
      <c r="CU141" s="225"/>
      <c r="CV141" s="225"/>
      <c r="CW141" s="225"/>
      <c r="CX141" s="225"/>
      <c r="CY141" s="83" t="s">
        <v>8</v>
      </c>
      <c r="CZ141" s="105"/>
      <c r="DA141" s="106">
        <f t="shared" si="516"/>
        <v>0</v>
      </c>
      <c r="DC141" s="225"/>
      <c r="DD141" s="225"/>
      <c r="DE141" s="225"/>
      <c r="DF141" s="225"/>
      <c r="DG141" s="225"/>
      <c r="DH141" s="83" t="s">
        <v>8</v>
      </c>
      <c r="DI141" s="105"/>
      <c r="DJ141" s="106">
        <f t="shared" si="517"/>
        <v>0</v>
      </c>
      <c r="DL141" s="225"/>
      <c r="DM141" s="225"/>
      <c r="DN141" s="225"/>
      <c r="DO141" s="225"/>
      <c r="DP141" s="225"/>
      <c r="DQ141" s="83" t="s">
        <v>8</v>
      </c>
      <c r="DR141" s="105"/>
      <c r="DS141" s="106">
        <f t="shared" si="518"/>
        <v>0</v>
      </c>
      <c r="DU141" s="225"/>
      <c r="DV141" s="225"/>
      <c r="DW141" s="225"/>
      <c r="DX141" s="225"/>
      <c r="DY141" s="225"/>
      <c r="DZ141" s="83" t="s">
        <v>8</v>
      </c>
      <c r="EA141" s="105"/>
      <c r="EB141" s="106">
        <f t="shared" si="519"/>
        <v>0</v>
      </c>
      <c r="ED141" s="225"/>
      <c r="EE141" s="225"/>
      <c r="EF141" s="226"/>
      <c r="EG141" s="225"/>
      <c r="EH141" s="225"/>
      <c r="EI141" s="83" t="s">
        <v>8</v>
      </c>
      <c r="EJ141" s="105">
        <v>0</v>
      </c>
      <c r="EK141" s="106">
        <f t="shared" si="520"/>
        <v>0</v>
      </c>
      <c r="EM141" s="225"/>
      <c r="EN141" s="225"/>
      <c r="EO141" s="226"/>
      <c r="EP141" s="225"/>
      <c r="EQ141" s="225"/>
      <c r="ER141" s="83" t="s">
        <v>8</v>
      </c>
      <c r="ES141" s="105"/>
      <c r="ET141" s="106">
        <f t="shared" si="521"/>
        <v>0</v>
      </c>
      <c r="EV141" s="225"/>
      <c r="EW141" s="225"/>
      <c r="EX141" s="225"/>
      <c r="EY141" s="225"/>
      <c r="EZ141" s="225"/>
      <c r="FA141" s="83" t="s">
        <v>8</v>
      </c>
      <c r="FB141" s="105"/>
      <c r="FC141" s="106">
        <f t="shared" si="522"/>
        <v>0</v>
      </c>
      <c r="FE141" s="225"/>
      <c r="FF141" s="225"/>
      <c r="FG141" s="226"/>
      <c r="FH141" s="225"/>
      <c r="FI141" s="225"/>
      <c r="FJ141" s="83" t="s">
        <v>8</v>
      </c>
      <c r="FK141" s="105">
        <v>0</v>
      </c>
      <c r="FL141" s="106">
        <f t="shared" si="523"/>
        <v>0</v>
      </c>
      <c r="FN141" s="225"/>
      <c r="FO141" s="225"/>
      <c r="FP141" s="226"/>
      <c r="FQ141" s="225"/>
      <c r="FR141" s="225"/>
      <c r="FS141" s="83" t="s">
        <v>8</v>
      </c>
      <c r="FT141" s="105">
        <v>0</v>
      </c>
      <c r="FU141" s="106">
        <f t="shared" si="524"/>
        <v>0</v>
      </c>
      <c r="FW141" s="225"/>
      <c r="FX141" s="225"/>
      <c r="FY141" s="225"/>
      <c r="FZ141" s="225"/>
      <c r="GA141" s="225"/>
      <c r="GB141" s="83" t="s">
        <v>8</v>
      </c>
      <c r="GC141" s="105"/>
      <c r="GD141" s="106">
        <f t="shared" si="525"/>
        <v>0</v>
      </c>
      <c r="GF141" s="225"/>
      <c r="GG141" s="225"/>
      <c r="GH141" s="226"/>
      <c r="GI141" s="225"/>
      <c r="GJ141" s="228"/>
      <c r="GK141" s="83" t="s">
        <v>8</v>
      </c>
      <c r="GL141" s="84">
        <v>0</v>
      </c>
      <c r="GM141" s="106">
        <f t="shared" si="526"/>
        <v>0</v>
      </c>
      <c r="GO141" s="225"/>
      <c r="GP141" s="225"/>
      <c r="GQ141" s="225"/>
      <c r="GR141" s="225"/>
      <c r="GS141" s="225"/>
      <c r="GT141" s="83" t="s">
        <v>8</v>
      </c>
      <c r="GU141" s="105"/>
      <c r="GV141" s="106">
        <f t="shared" si="527"/>
        <v>0</v>
      </c>
    </row>
    <row r="142" spans="2:204" ht="162" customHeight="1">
      <c r="B142" s="225"/>
      <c r="C142" s="225"/>
      <c r="D142" s="225"/>
      <c r="E142" s="225"/>
      <c r="F142" s="225"/>
      <c r="G142" s="83" t="s">
        <v>11</v>
      </c>
      <c r="H142" s="105">
        <f>D139</f>
        <v>0</v>
      </c>
      <c r="I142" s="83"/>
      <c r="K142" s="225"/>
      <c r="L142" s="225"/>
      <c r="M142" s="225"/>
      <c r="N142" s="225"/>
      <c r="O142" s="225"/>
      <c r="P142" s="83" t="s">
        <v>11</v>
      </c>
      <c r="Q142" s="105">
        <f>M139</f>
        <v>0</v>
      </c>
      <c r="R142" s="83"/>
      <c r="T142" s="225"/>
      <c r="U142" s="225"/>
      <c r="V142" s="225"/>
      <c r="W142" s="225"/>
      <c r="X142" s="225"/>
      <c r="Y142" s="83" t="s">
        <v>11</v>
      </c>
      <c r="Z142" s="105">
        <f>V139</f>
        <v>0</v>
      </c>
      <c r="AA142" s="83"/>
      <c r="AB142" s="225"/>
      <c r="AC142" s="225"/>
      <c r="AD142" s="225"/>
      <c r="AE142" s="225"/>
      <c r="AF142" s="225"/>
      <c r="AG142" s="83" t="s">
        <v>11</v>
      </c>
      <c r="AH142" s="105">
        <f>AD139</f>
        <v>0</v>
      </c>
      <c r="AI142" s="83"/>
      <c r="AJ142" s="225"/>
      <c r="AK142" s="225"/>
      <c r="AL142" s="225"/>
      <c r="AM142" s="225"/>
      <c r="AN142" s="225"/>
      <c r="AO142" s="83" t="s">
        <v>11</v>
      </c>
      <c r="AP142" s="105">
        <f>AL139</f>
        <v>0</v>
      </c>
      <c r="AQ142" s="83"/>
      <c r="AR142" s="225"/>
      <c r="AS142" s="225"/>
      <c r="AT142" s="225"/>
      <c r="AU142" s="225"/>
      <c r="AV142" s="225"/>
      <c r="AW142" s="83" t="s">
        <v>11</v>
      </c>
      <c r="AX142" s="105">
        <f>AT139</f>
        <v>0</v>
      </c>
      <c r="AY142" s="83"/>
      <c r="BA142" s="225"/>
      <c r="BB142" s="225"/>
      <c r="BC142" s="225"/>
      <c r="BD142" s="225"/>
      <c r="BE142" s="225"/>
      <c r="BF142" s="83" t="s">
        <v>11</v>
      </c>
      <c r="BG142" s="105">
        <f>BC139</f>
        <v>0</v>
      </c>
      <c r="BH142" s="83"/>
      <c r="BJ142" s="225"/>
      <c r="BK142" s="225"/>
      <c r="BL142" s="225"/>
      <c r="BM142" s="225"/>
      <c r="BN142" s="225"/>
      <c r="BO142" s="83" t="s">
        <v>11</v>
      </c>
      <c r="BP142" s="105">
        <f>BL139</f>
        <v>0</v>
      </c>
      <c r="BQ142" s="83"/>
      <c r="BS142" s="225"/>
      <c r="BT142" s="225"/>
      <c r="BU142" s="225"/>
      <c r="BV142" s="225"/>
      <c r="BW142" s="225"/>
      <c r="BX142" s="83" t="s">
        <v>11</v>
      </c>
      <c r="BY142" s="105">
        <f>BU139</f>
        <v>0</v>
      </c>
      <c r="BZ142" s="83"/>
      <c r="CB142" s="225"/>
      <c r="CC142" s="225"/>
      <c r="CD142" s="225"/>
      <c r="CE142" s="225"/>
      <c r="CF142" s="225"/>
      <c r="CG142" s="83" t="s">
        <v>11</v>
      </c>
      <c r="CH142" s="105">
        <f>CD139</f>
        <v>0</v>
      </c>
      <c r="CI142" s="83"/>
      <c r="CK142" s="225"/>
      <c r="CL142" s="225"/>
      <c r="CM142" s="225"/>
      <c r="CN142" s="225"/>
      <c r="CO142" s="225"/>
      <c r="CP142" s="83" t="s">
        <v>11</v>
      </c>
      <c r="CQ142" s="105">
        <f>CM139</f>
        <v>0</v>
      </c>
      <c r="CR142" s="83"/>
      <c r="CT142" s="225"/>
      <c r="CU142" s="225"/>
      <c r="CV142" s="225"/>
      <c r="CW142" s="225"/>
      <c r="CX142" s="225"/>
      <c r="CY142" s="83" t="s">
        <v>11</v>
      </c>
      <c r="CZ142" s="105">
        <f>CV139</f>
        <v>0</v>
      </c>
      <c r="DA142" s="83"/>
      <c r="DC142" s="225"/>
      <c r="DD142" s="225"/>
      <c r="DE142" s="225"/>
      <c r="DF142" s="225"/>
      <c r="DG142" s="225"/>
      <c r="DH142" s="83" t="s">
        <v>11</v>
      </c>
      <c r="DI142" s="105">
        <f>DE139</f>
        <v>0</v>
      </c>
      <c r="DJ142" s="83"/>
      <c r="DL142" s="225"/>
      <c r="DM142" s="225"/>
      <c r="DN142" s="225"/>
      <c r="DO142" s="225"/>
      <c r="DP142" s="225"/>
      <c r="DQ142" s="83" t="s">
        <v>11</v>
      </c>
      <c r="DR142" s="105">
        <f>DN139</f>
        <v>0</v>
      </c>
      <c r="DS142" s="83"/>
      <c r="DU142" s="225"/>
      <c r="DV142" s="225"/>
      <c r="DW142" s="225"/>
      <c r="DX142" s="225"/>
      <c r="DY142" s="225"/>
      <c r="DZ142" s="83" t="s">
        <v>11</v>
      </c>
      <c r="EA142" s="105">
        <f>DW139</f>
        <v>0</v>
      </c>
      <c r="EB142" s="83"/>
      <c r="ED142" s="225"/>
      <c r="EE142" s="225"/>
      <c r="EF142" s="226"/>
      <c r="EG142" s="225"/>
      <c r="EH142" s="225"/>
      <c r="EI142" s="83" t="s">
        <v>11</v>
      </c>
      <c r="EJ142" s="105">
        <f>EF139</f>
        <v>3500000</v>
      </c>
      <c r="EK142" s="83"/>
      <c r="EM142" s="225"/>
      <c r="EN142" s="225"/>
      <c r="EO142" s="226"/>
      <c r="EP142" s="225"/>
      <c r="EQ142" s="225"/>
      <c r="ER142" s="83" t="s">
        <v>11</v>
      </c>
      <c r="ES142" s="105">
        <f>EO139</f>
        <v>0</v>
      </c>
      <c r="ET142" s="83"/>
      <c r="EV142" s="225"/>
      <c r="EW142" s="225"/>
      <c r="EX142" s="225"/>
      <c r="EY142" s="225"/>
      <c r="EZ142" s="225"/>
      <c r="FA142" s="83" t="s">
        <v>11</v>
      </c>
      <c r="FB142" s="105">
        <f>EX139</f>
        <v>0</v>
      </c>
      <c r="FC142" s="83"/>
      <c r="FE142" s="225"/>
      <c r="FF142" s="225"/>
      <c r="FG142" s="226"/>
      <c r="FH142" s="225"/>
      <c r="FI142" s="225"/>
      <c r="FJ142" s="83" t="s">
        <v>11</v>
      </c>
      <c r="FK142" s="105">
        <f>FG139</f>
        <v>3763000</v>
      </c>
      <c r="FL142" s="83"/>
      <c r="FN142" s="225"/>
      <c r="FO142" s="225"/>
      <c r="FP142" s="226"/>
      <c r="FQ142" s="225"/>
      <c r="FR142" s="225"/>
      <c r="FS142" s="83" t="s">
        <v>11</v>
      </c>
      <c r="FT142" s="105">
        <f>FP139</f>
        <v>9000000</v>
      </c>
      <c r="FU142" s="83"/>
      <c r="FW142" s="225"/>
      <c r="FX142" s="225"/>
      <c r="FY142" s="225"/>
      <c r="FZ142" s="225"/>
      <c r="GA142" s="225"/>
      <c r="GB142" s="83" t="s">
        <v>11</v>
      </c>
      <c r="GC142" s="105">
        <f>FY139</f>
        <v>0</v>
      </c>
      <c r="GD142" s="83"/>
      <c r="GF142" s="225"/>
      <c r="GG142" s="225"/>
      <c r="GH142" s="226"/>
      <c r="GI142" s="225"/>
      <c r="GJ142" s="229"/>
      <c r="GK142" s="83" t="s">
        <v>11</v>
      </c>
      <c r="GL142" s="84">
        <f>GH139</f>
        <v>3899889</v>
      </c>
      <c r="GM142" s="83"/>
      <c r="GO142" s="225"/>
      <c r="GP142" s="225"/>
      <c r="GQ142" s="225"/>
      <c r="GR142" s="225"/>
      <c r="GS142" s="225"/>
      <c r="GT142" s="83" t="s">
        <v>11</v>
      </c>
      <c r="GU142" s="105">
        <f>GQ139</f>
        <v>0</v>
      </c>
      <c r="GV142" s="83"/>
    </row>
    <row r="143" spans="2:204" ht="22.5" customHeight="1">
      <c r="B143" s="102"/>
      <c r="H143" s="107"/>
      <c r="I143" s="104"/>
      <c r="K143" s="102"/>
      <c r="Q143" s="107"/>
      <c r="R143" s="104"/>
      <c r="T143" s="102"/>
      <c r="Z143" s="107"/>
      <c r="AA143" s="104"/>
      <c r="AB143" s="102"/>
      <c r="AH143" s="107"/>
      <c r="AI143" s="104"/>
      <c r="AJ143" s="102"/>
      <c r="AP143" s="107"/>
      <c r="AQ143" s="104"/>
      <c r="AR143" s="102"/>
      <c r="AX143" s="107"/>
      <c r="AY143" s="104"/>
      <c r="BA143" s="102"/>
      <c r="BG143" s="107"/>
      <c r="BH143" s="104"/>
      <c r="BJ143" s="102"/>
      <c r="BP143" s="107"/>
      <c r="BQ143" s="104"/>
      <c r="BS143" s="102"/>
      <c r="BY143" s="107"/>
      <c r="BZ143" s="104"/>
      <c r="CB143" s="102"/>
      <c r="CH143" s="107"/>
      <c r="CI143" s="104"/>
      <c r="CK143" s="102"/>
      <c r="CQ143" s="107"/>
      <c r="CR143" s="104"/>
      <c r="CT143" s="102"/>
      <c r="CZ143" s="107"/>
      <c r="DA143" s="104"/>
      <c r="DC143" s="102"/>
      <c r="DI143" s="107"/>
      <c r="DJ143" s="104"/>
      <c r="DL143" s="102"/>
      <c r="DR143" s="107"/>
      <c r="DS143" s="104"/>
      <c r="DU143" s="102"/>
      <c r="EA143" s="107"/>
      <c r="EB143" s="104"/>
      <c r="ED143" s="102"/>
      <c r="EJ143" s="107"/>
      <c r="EK143" s="104"/>
      <c r="EM143" s="102"/>
      <c r="EO143" s="107"/>
      <c r="ES143" s="107"/>
      <c r="ET143" s="104"/>
      <c r="EV143" s="102"/>
      <c r="FB143" s="107"/>
      <c r="FC143" s="104"/>
      <c r="FE143" s="102"/>
      <c r="FG143" s="107"/>
      <c r="FK143" s="107"/>
      <c r="FL143" s="104"/>
      <c r="FN143" s="102"/>
      <c r="FP143" s="107"/>
      <c r="FT143" s="107"/>
      <c r="FU143" s="104"/>
      <c r="FW143" s="102"/>
      <c r="GC143" s="107"/>
      <c r="GD143" s="104"/>
      <c r="GF143" s="102"/>
      <c r="GM143" s="104"/>
      <c r="GO143" s="102"/>
      <c r="GU143" s="107"/>
      <c r="GV143" s="104"/>
    </row>
    <row r="144" spans="2:204" ht="17.100000000000001" customHeight="1">
      <c r="B144" s="225">
        <f>B139+1</f>
        <v>5</v>
      </c>
      <c r="C144" s="225"/>
      <c r="D144" s="225"/>
      <c r="E144" s="225"/>
      <c r="F144" s="225"/>
      <c r="G144" s="83" t="s">
        <v>148</v>
      </c>
      <c r="H144" s="105"/>
      <c r="I144" s="106">
        <f>IFERROR(H144/H147,0)</f>
        <v>0</v>
      </c>
      <c r="K144" s="225">
        <f>K139+1</f>
        <v>5</v>
      </c>
      <c r="L144" s="225"/>
      <c r="M144" s="225"/>
      <c r="N144" s="225"/>
      <c r="O144" s="225"/>
      <c r="P144" s="83" t="s">
        <v>148</v>
      </c>
      <c r="Q144" s="105"/>
      <c r="R144" s="106">
        <f>IFERROR(Q144/Q147,0)</f>
        <v>0</v>
      </c>
      <c r="T144" s="225">
        <f>T139+1</f>
        <v>5</v>
      </c>
      <c r="U144" s="225"/>
      <c r="V144" s="225"/>
      <c r="W144" s="225"/>
      <c r="X144" s="225"/>
      <c r="Y144" s="83" t="s">
        <v>148</v>
      </c>
      <c r="Z144" s="105"/>
      <c r="AA144" s="106">
        <f>IFERROR(Z144/Z147,0)</f>
        <v>0</v>
      </c>
      <c r="AB144" s="225">
        <f>AB139+1</f>
        <v>5</v>
      </c>
      <c r="AC144" s="225"/>
      <c r="AD144" s="225"/>
      <c r="AE144" s="225"/>
      <c r="AF144" s="225"/>
      <c r="AG144" s="83" t="s">
        <v>148</v>
      </c>
      <c r="AH144" s="105"/>
      <c r="AI144" s="106">
        <f>IFERROR(AH144/AH147,0)</f>
        <v>0</v>
      </c>
      <c r="AJ144" s="225">
        <f>AJ139+1</f>
        <v>5</v>
      </c>
      <c r="AK144" s="225"/>
      <c r="AL144" s="225"/>
      <c r="AM144" s="225"/>
      <c r="AN144" s="225"/>
      <c r="AO144" s="83" t="s">
        <v>148</v>
      </c>
      <c r="AP144" s="105"/>
      <c r="AQ144" s="106">
        <f>IFERROR(AP144/AP147,0)</f>
        <v>0</v>
      </c>
      <c r="AR144" s="225">
        <f>AR139+1</f>
        <v>5</v>
      </c>
      <c r="AS144" s="225"/>
      <c r="AT144" s="225"/>
      <c r="AU144" s="225"/>
      <c r="AV144" s="225"/>
      <c r="AW144" s="83" t="s">
        <v>148</v>
      </c>
      <c r="AX144" s="105"/>
      <c r="AY144" s="106">
        <f>IFERROR(AX144/AX147,0)</f>
        <v>0</v>
      </c>
      <c r="BA144" s="225">
        <f>BA139+1</f>
        <v>5</v>
      </c>
      <c r="BB144" s="225"/>
      <c r="BC144" s="225"/>
      <c r="BD144" s="225"/>
      <c r="BE144" s="225"/>
      <c r="BF144" s="83" t="s">
        <v>148</v>
      </c>
      <c r="BG144" s="105"/>
      <c r="BH144" s="106">
        <f>IFERROR(BG144/BG147,0)</f>
        <v>0</v>
      </c>
      <c r="BJ144" s="225">
        <f>BJ139+1</f>
        <v>5</v>
      </c>
      <c r="BK144" s="225"/>
      <c r="BL144" s="225"/>
      <c r="BM144" s="225"/>
      <c r="BN144" s="225"/>
      <c r="BO144" s="83" t="s">
        <v>148</v>
      </c>
      <c r="BP144" s="105"/>
      <c r="BQ144" s="106">
        <f>IFERROR(BP144/BP147,0)</f>
        <v>0</v>
      </c>
      <c r="BS144" s="225">
        <f>BS139+1</f>
        <v>5</v>
      </c>
      <c r="BT144" s="225"/>
      <c r="BU144" s="225"/>
      <c r="BV144" s="225"/>
      <c r="BW144" s="225"/>
      <c r="BX144" s="83" t="s">
        <v>148</v>
      </c>
      <c r="BY144" s="105"/>
      <c r="BZ144" s="106">
        <f>IFERROR(BY144/BY147,0)</f>
        <v>0</v>
      </c>
      <c r="CB144" s="225">
        <f>CB139+1</f>
        <v>5</v>
      </c>
      <c r="CC144" s="225"/>
      <c r="CD144" s="225"/>
      <c r="CE144" s="225"/>
      <c r="CF144" s="225"/>
      <c r="CG144" s="83" t="s">
        <v>148</v>
      </c>
      <c r="CH144" s="105"/>
      <c r="CI144" s="106">
        <f>IFERROR(CH144/CH147,0)</f>
        <v>0</v>
      </c>
      <c r="CK144" s="225">
        <f>CK139+1</f>
        <v>5</v>
      </c>
      <c r="CL144" s="225"/>
      <c r="CM144" s="225"/>
      <c r="CN144" s="225"/>
      <c r="CO144" s="225"/>
      <c r="CP144" s="83" t="s">
        <v>148</v>
      </c>
      <c r="CQ144" s="105"/>
      <c r="CR144" s="106">
        <f>IFERROR(CQ144/CQ147,0)</f>
        <v>0</v>
      </c>
      <c r="CT144" s="225">
        <f>CT139+1</f>
        <v>5</v>
      </c>
      <c r="CU144" s="225"/>
      <c r="CV144" s="225"/>
      <c r="CW144" s="225"/>
      <c r="CX144" s="225"/>
      <c r="CY144" s="83" t="s">
        <v>148</v>
      </c>
      <c r="CZ144" s="105"/>
      <c r="DA144" s="106">
        <f>IFERROR(CZ144/CZ147,0)</f>
        <v>0</v>
      </c>
      <c r="DC144" s="225">
        <f>DC139+1</f>
        <v>5</v>
      </c>
      <c r="DD144" s="225"/>
      <c r="DE144" s="225"/>
      <c r="DF144" s="225"/>
      <c r="DG144" s="225"/>
      <c r="DH144" s="83" t="s">
        <v>148</v>
      </c>
      <c r="DI144" s="105"/>
      <c r="DJ144" s="106">
        <f>IFERROR(DI144/DI147,0)</f>
        <v>0</v>
      </c>
      <c r="DL144" s="225">
        <f>DL139+1</f>
        <v>5</v>
      </c>
      <c r="DM144" s="225"/>
      <c r="DN144" s="225"/>
      <c r="DO144" s="225"/>
      <c r="DP144" s="225"/>
      <c r="DQ144" s="83" t="s">
        <v>148</v>
      </c>
      <c r="DR144" s="105"/>
      <c r="DS144" s="106">
        <f>IFERROR(DR144/DR147,0)</f>
        <v>0</v>
      </c>
      <c r="DU144" s="225">
        <f>DU139+1</f>
        <v>5</v>
      </c>
      <c r="DV144" s="225"/>
      <c r="DW144" s="225"/>
      <c r="DX144" s="225"/>
      <c r="DY144" s="225"/>
      <c r="DZ144" s="83" t="s">
        <v>148</v>
      </c>
      <c r="EA144" s="105"/>
      <c r="EB144" s="106">
        <f>IFERROR(EA144/EA147,0)</f>
        <v>0</v>
      </c>
      <c r="ED144" s="225">
        <f>ED139+1</f>
        <v>5</v>
      </c>
      <c r="EE144" s="225"/>
      <c r="EF144" s="225"/>
      <c r="EG144" s="225"/>
      <c r="EH144" s="225"/>
      <c r="EI144" s="83" t="s">
        <v>148</v>
      </c>
      <c r="EJ144" s="105"/>
      <c r="EK144" s="106">
        <f>IFERROR(EJ144/EJ147,0)</f>
        <v>0</v>
      </c>
      <c r="EM144" s="225">
        <f>EM139+1</f>
        <v>5</v>
      </c>
      <c r="EN144" s="225"/>
      <c r="EO144" s="225"/>
      <c r="EP144" s="225"/>
      <c r="EQ144" s="225"/>
      <c r="ER144" s="83" t="s">
        <v>148</v>
      </c>
      <c r="ES144" s="105"/>
      <c r="ET144" s="106">
        <f>IFERROR(ES144/ES147,0)</f>
        <v>0</v>
      </c>
      <c r="EV144" s="225">
        <f>EV139+1</f>
        <v>5</v>
      </c>
      <c r="EW144" s="225"/>
      <c r="EX144" s="225"/>
      <c r="EY144" s="225"/>
      <c r="EZ144" s="225"/>
      <c r="FA144" s="83" t="s">
        <v>148</v>
      </c>
      <c r="FB144" s="105"/>
      <c r="FC144" s="106">
        <f>IFERROR(FB144/FB147,0)</f>
        <v>0</v>
      </c>
      <c r="FE144" s="225">
        <f>FE139+1</f>
        <v>5</v>
      </c>
      <c r="FF144" s="225" t="s">
        <v>309</v>
      </c>
      <c r="FG144" s="226">
        <v>15000000</v>
      </c>
      <c r="FH144" s="225" t="s">
        <v>289</v>
      </c>
      <c r="FI144" s="225" t="s">
        <v>282</v>
      </c>
      <c r="FJ144" s="83" t="s">
        <v>148</v>
      </c>
      <c r="FK144" s="105">
        <f>FG144</f>
        <v>15000000</v>
      </c>
      <c r="FL144" s="106">
        <f>IFERROR(FK144/FK147,0)</f>
        <v>1</v>
      </c>
      <c r="FN144" s="225">
        <f>FN139+1</f>
        <v>5</v>
      </c>
      <c r="FO144" s="225" t="s">
        <v>310</v>
      </c>
      <c r="FP144" s="226">
        <v>2500000</v>
      </c>
      <c r="FQ144" s="225" t="s">
        <v>290</v>
      </c>
      <c r="FR144" s="225" t="s">
        <v>282</v>
      </c>
      <c r="FS144" s="83" t="s">
        <v>148</v>
      </c>
      <c r="FT144" s="105">
        <f>+FP144</f>
        <v>2500000</v>
      </c>
      <c r="FU144" s="106">
        <f>IFERROR(FT144/FT147,0)</f>
        <v>1</v>
      </c>
      <c r="FW144" s="225"/>
      <c r="FX144" s="225"/>
      <c r="FY144" s="225"/>
      <c r="FZ144" s="225"/>
      <c r="GA144" s="225"/>
      <c r="GB144" s="83" t="s">
        <v>148</v>
      </c>
      <c r="GC144" s="105"/>
      <c r="GD144" s="106">
        <f>IFERROR(GC144/GC147,0)</f>
        <v>0</v>
      </c>
      <c r="GF144" s="225">
        <f>GF139+1</f>
        <v>5</v>
      </c>
      <c r="GG144" s="225" t="s">
        <v>311</v>
      </c>
      <c r="GH144" s="226">
        <v>39152565</v>
      </c>
      <c r="GI144" s="225" t="s">
        <v>256</v>
      </c>
      <c r="GJ144" s="227" t="s">
        <v>170</v>
      </c>
      <c r="GK144" s="83" t="s">
        <v>148</v>
      </c>
      <c r="GL144" s="84">
        <f>GL147</f>
        <v>39152565</v>
      </c>
      <c r="GM144" s="106">
        <f>IFERROR(GL144/GL147,0)</f>
        <v>1</v>
      </c>
      <c r="GO144" s="225">
        <f>GO139+1</f>
        <v>5</v>
      </c>
      <c r="GP144" s="225"/>
      <c r="GQ144" s="225"/>
      <c r="GR144" s="225"/>
      <c r="GS144" s="225"/>
      <c r="GT144" s="83" t="s">
        <v>148</v>
      </c>
      <c r="GU144" s="105"/>
      <c r="GV144" s="106">
        <f>IFERROR(GU144/GU147,0)</f>
        <v>0</v>
      </c>
    </row>
    <row r="145" spans="2:204" ht="17.100000000000001" customHeight="1">
      <c r="B145" s="225"/>
      <c r="C145" s="225"/>
      <c r="D145" s="225"/>
      <c r="E145" s="225"/>
      <c r="F145" s="225"/>
      <c r="G145" s="83" t="s">
        <v>9</v>
      </c>
      <c r="H145" s="105"/>
      <c r="I145" s="106">
        <f t="shared" ref="I145:I146" si="528">IFERROR(H145/H148,0)</f>
        <v>0</v>
      </c>
      <c r="K145" s="225"/>
      <c r="L145" s="225"/>
      <c r="M145" s="225"/>
      <c r="N145" s="225"/>
      <c r="O145" s="225"/>
      <c r="P145" s="83" t="s">
        <v>9</v>
      </c>
      <c r="Q145" s="105"/>
      <c r="R145" s="106">
        <f t="shared" ref="R145:R146" si="529">IFERROR(Q145/Q148,0)</f>
        <v>0</v>
      </c>
      <c r="T145" s="225"/>
      <c r="U145" s="225"/>
      <c r="V145" s="225"/>
      <c r="W145" s="225"/>
      <c r="X145" s="225"/>
      <c r="Y145" s="83" t="s">
        <v>9</v>
      </c>
      <c r="Z145" s="105"/>
      <c r="AA145" s="106">
        <f t="shared" ref="AA145:AA146" si="530">IFERROR(Z145/Z148,0)</f>
        <v>0</v>
      </c>
      <c r="AB145" s="225"/>
      <c r="AC145" s="225"/>
      <c r="AD145" s="225"/>
      <c r="AE145" s="225"/>
      <c r="AF145" s="225"/>
      <c r="AG145" s="83" t="s">
        <v>9</v>
      </c>
      <c r="AH145" s="105"/>
      <c r="AI145" s="106">
        <f t="shared" ref="AI145:AI146" si="531">IFERROR(AH145/AH148,0)</f>
        <v>0</v>
      </c>
      <c r="AJ145" s="225"/>
      <c r="AK145" s="225"/>
      <c r="AL145" s="225"/>
      <c r="AM145" s="225"/>
      <c r="AN145" s="225"/>
      <c r="AO145" s="83" t="s">
        <v>9</v>
      </c>
      <c r="AP145" s="105"/>
      <c r="AQ145" s="106">
        <f t="shared" ref="AQ145:AQ146" si="532">IFERROR(AP145/AP148,0)</f>
        <v>0</v>
      </c>
      <c r="AR145" s="225"/>
      <c r="AS145" s="225"/>
      <c r="AT145" s="225"/>
      <c r="AU145" s="225"/>
      <c r="AV145" s="225"/>
      <c r="AW145" s="83" t="s">
        <v>9</v>
      </c>
      <c r="AX145" s="105"/>
      <c r="AY145" s="106">
        <f t="shared" ref="AY145:AY146" si="533">IFERROR(AX145/AX148,0)</f>
        <v>0</v>
      </c>
      <c r="BA145" s="225"/>
      <c r="BB145" s="225"/>
      <c r="BC145" s="225"/>
      <c r="BD145" s="225"/>
      <c r="BE145" s="225"/>
      <c r="BF145" s="83" t="s">
        <v>9</v>
      </c>
      <c r="BG145" s="105"/>
      <c r="BH145" s="106">
        <f t="shared" ref="BH145:BH146" si="534">IFERROR(BG145/BG148,0)</f>
        <v>0</v>
      </c>
      <c r="BJ145" s="225"/>
      <c r="BK145" s="225"/>
      <c r="BL145" s="225"/>
      <c r="BM145" s="225"/>
      <c r="BN145" s="225"/>
      <c r="BO145" s="83" t="s">
        <v>9</v>
      </c>
      <c r="BP145" s="105"/>
      <c r="BQ145" s="106">
        <f t="shared" ref="BQ145:BQ146" si="535">IFERROR(BP145/BP148,0)</f>
        <v>0</v>
      </c>
      <c r="BS145" s="225"/>
      <c r="BT145" s="225"/>
      <c r="BU145" s="225"/>
      <c r="BV145" s="225"/>
      <c r="BW145" s="225"/>
      <c r="BX145" s="83" t="s">
        <v>9</v>
      </c>
      <c r="BY145" s="105"/>
      <c r="BZ145" s="106">
        <f t="shared" ref="BZ145:BZ146" si="536">IFERROR(BY145/BY148,0)</f>
        <v>0</v>
      </c>
      <c r="CB145" s="225"/>
      <c r="CC145" s="225"/>
      <c r="CD145" s="225"/>
      <c r="CE145" s="225"/>
      <c r="CF145" s="225"/>
      <c r="CG145" s="83" t="s">
        <v>9</v>
      </c>
      <c r="CH145" s="105"/>
      <c r="CI145" s="106">
        <f t="shared" ref="CI145:CI146" si="537">IFERROR(CH145/CH148,0)</f>
        <v>0</v>
      </c>
      <c r="CK145" s="225"/>
      <c r="CL145" s="225"/>
      <c r="CM145" s="225"/>
      <c r="CN145" s="225"/>
      <c r="CO145" s="225"/>
      <c r="CP145" s="83" t="s">
        <v>9</v>
      </c>
      <c r="CQ145" s="105"/>
      <c r="CR145" s="106">
        <f t="shared" ref="CR145:CR146" si="538">IFERROR(CQ145/CQ148,0)</f>
        <v>0</v>
      </c>
      <c r="CT145" s="225"/>
      <c r="CU145" s="225"/>
      <c r="CV145" s="225"/>
      <c r="CW145" s="225"/>
      <c r="CX145" s="225"/>
      <c r="CY145" s="83" t="s">
        <v>9</v>
      </c>
      <c r="CZ145" s="105"/>
      <c r="DA145" s="106">
        <f t="shared" ref="DA145:DA146" si="539">IFERROR(CZ145/CZ148,0)</f>
        <v>0</v>
      </c>
      <c r="DC145" s="225"/>
      <c r="DD145" s="225"/>
      <c r="DE145" s="225"/>
      <c r="DF145" s="225"/>
      <c r="DG145" s="225"/>
      <c r="DH145" s="83" t="s">
        <v>9</v>
      </c>
      <c r="DI145" s="105"/>
      <c r="DJ145" s="106">
        <f t="shared" ref="DJ145:DJ146" si="540">IFERROR(DI145/DI148,0)</f>
        <v>0</v>
      </c>
      <c r="DL145" s="225"/>
      <c r="DM145" s="225"/>
      <c r="DN145" s="225"/>
      <c r="DO145" s="225"/>
      <c r="DP145" s="225"/>
      <c r="DQ145" s="83" t="s">
        <v>9</v>
      </c>
      <c r="DR145" s="105"/>
      <c r="DS145" s="106">
        <f t="shared" ref="DS145:DS146" si="541">IFERROR(DR145/DR148,0)</f>
        <v>0</v>
      </c>
      <c r="DU145" s="225"/>
      <c r="DV145" s="225"/>
      <c r="DW145" s="225"/>
      <c r="DX145" s="225"/>
      <c r="DY145" s="225"/>
      <c r="DZ145" s="83" t="s">
        <v>9</v>
      </c>
      <c r="EA145" s="105"/>
      <c r="EB145" s="106">
        <f t="shared" ref="EB145:EB146" si="542">IFERROR(EA145/EA148,0)</f>
        <v>0</v>
      </c>
      <c r="ED145" s="225"/>
      <c r="EE145" s="225"/>
      <c r="EF145" s="225"/>
      <c r="EG145" s="225"/>
      <c r="EH145" s="225"/>
      <c r="EI145" s="83" t="s">
        <v>9</v>
      </c>
      <c r="EJ145" s="105"/>
      <c r="EK145" s="106">
        <f t="shared" ref="EK145:EK146" si="543">IFERROR(EJ145/EJ148,0)</f>
        <v>0</v>
      </c>
      <c r="EM145" s="225"/>
      <c r="EN145" s="225"/>
      <c r="EO145" s="225"/>
      <c r="EP145" s="225"/>
      <c r="EQ145" s="225"/>
      <c r="ER145" s="83" t="s">
        <v>9</v>
      </c>
      <c r="ES145" s="105"/>
      <c r="ET145" s="106">
        <f t="shared" ref="ET145:ET146" si="544">IFERROR(ES145/ES148,0)</f>
        <v>0</v>
      </c>
      <c r="EV145" s="225"/>
      <c r="EW145" s="225"/>
      <c r="EX145" s="225"/>
      <c r="EY145" s="225"/>
      <c r="EZ145" s="225"/>
      <c r="FA145" s="83" t="s">
        <v>9</v>
      </c>
      <c r="FB145" s="105"/>
      <c r="FC145" s="106">
        <f t="shared" ref="FC145:FC146" si="545">IFERROR(FB145/FB148,0)</f>
        <v>0</v>
      </c>
      <c r="FE145" s="225"/>
      <c r="FF145" s="225"/>
      <c r="FG145" s="226"/>
      <c r="FH145" s="225"/>
      <c r="FI145" s="225"/>
      <c r="FJ145" s="83" t="s">
        <v>9</v>
      </c>
      <c r="FK145" s="105">
        <v>0</v>
      </c>
      <c r="FL145" s="106">
        <f t="shared" ref="FL145:FL146" si="546">IFERROR(FK145/FK148,0)</f>
        <v>0</v>
      </c>
      <c r="FN145" s="225"/>
      <c r="FO145" s="225"/>
      <c r="FP145" s="226"/>
      <c r="FQ145" s="225"/>
      <c r="FR145" s="225"/>
      <c r="FS145" s="83" t="s">
        <v>9</v>
      </c>
      <c r="FT145" s="105">
        <v>0</v>
      </c>
      <c r="FU145" s="106">
        <f t="shared" ref="FU145:FU146" si="547">IFERROR(FT145/FT148,0)</f>
        <v>0</v>
      </c>
      <c r="FW145" s="225"/>
      <c r="FX145" s="225"/>
      <c r="FY145" s="225"/>
      <c r="FZ145" s="225"/>
      <c r="GA145" s="225"/>
      <c r="GB145" s="83" t="s">
        <v>9</v>
      </c>
      <c r="GC145" s="105"/>
      <c r="GD145" s="106">
        <f t="shared" ref="GD145:GD146" si="548">IFERROR(GC145/GC148,0)</f>
        <v>0</v>
      </c>
      <c r="GF145" s="225"/>
      <c r="GG145" s="225"/>
      <c r="GH145" s="226"/>
      <c r="GI145" s="225"/>
      <c r="GJ145" s="228"/>
      <c r="GK145" s="83" t="s">
        <v>9</v>
      </c>
      <c r="GL145" s="84">
        <v>0</v>
      </c>
      <c r="GM145" s="106">
        <f t="shared" ref="GM145:GM146" si="549">IFERROR(GL145/GL148,0)</f>
        <v>0</v>
      </c>
      <c r="GO145" s="225"/>
      <c r="GP145" s="225"/>
      <c r="GQ145" s="225"/>
      <c r="GR145" s="225"/>
      <c r="GS145" s="225"/>
      <c r="GT145" s="83" t="s">
        <v>9</v>
      </c>
      <c r="GU145" s="105"/>
      <c r="GV145" s="106">
        <f t="shared" ref="GV145:GV146" si="550">IFERROR(GU145/GU148,0)</f>
        <v>0</v>
      </c>
    </row>
    <row r="146" spans="2:204" ht="17.100000000000001" customHeight="1">
      <c r="B146" s="225"/>
      <c r="C146" s="225"/>
      <c r="D146" s="225"/>
      <c r="E146" s="225"/>
      <c r="F146" s="225"/>
      <c r="G146" s="83" t="s">
        <v>8</v>
      </c>
      <c r="H146" s="105"/>
      <c r="I146" s="106">
        <f t="shared" si="528"/>
        <v>0</v>
      </c>
      <c r="K146" s="225"/>
      <c r="L146" s="225"/>
      <c r="M146" s="225"/>
      <c r="N146" s="225"/>
      <c r="O146" s="225"/>
      <c r="P146" s="83" t="s">
        <v>8</v>
      </c>
      <c r="Q146" s="105"/>
      <c r="R146" s="106">
        <f t="shared" si="529"/>
        <v>0</v>
      </c>
      <c r="T146" s="225"/>
      <c r="U146" s="225"/>
      <c r="V146" s="225"/>
      <c r="W146" s="225"/>
      <c r="X146" s="225"/>
      <c r="Y146" s="83" t="s">
        <v>8</v>
      </c>
      <c r="Z146" s="105"/>
      <c r="AA146" s="106">
        <f t="shared" si="530"/>
        <v>0</v>
      </c>
      <c r="AB146" s="225"/>
      <c r="AC146" s="225"/>
      <c r="AD146" s="225"/>
      <c r="AE146" s="225"/>
      <c r="AF146" s="225"/>
      <c r="AG146" s="83" t="s">
        <v>8</v>
      </c>
      <c r="AH146" s="105"/>
      <c r="AI146" s="106">
        <f t="shared" si="531"/>
        <v>0</v>
      </c>
      <c r="AJ146" s="225"/>
      <c r="AK146" s="225"/>
      <c r="AL146" s="225"/>
      <c r="AM146" s="225"/>
      <c r="AN146" s="225"/>
      <c r="AO146" s="83" t="s">
        <v>8</v>
      </c>
      <c r="AP146" s="105"/>
      <c r="AQ146" s="106">
        <f t="shared" si="532"/>
        <v>0</v>
      </c>
      <c r="AR146" s="225"/>
      <c r="AS146" s="225"/>
      <c r="AT146" s="225"/>
      <c r="AU146" s="225"/>
      <c r="AV146" s="225"/>
      <c r="AW146" s="83" t="s">
        <v>8</v>
      </c>
      <c r="AX146" s="105"/>
      <c r="AY146" s="106">
        <f t="shared" si="533"/>
        <v>0</v>
      </c>
      <c r="BA146" s="225"/>
      <c r="BB146" s="225"/>
      <c r="BC146" s="225"/>
      <c r="BD146" s="225"/>
      <c r="BE146" s="225"/>
      <c r="BF146" s="83" t="s">
        <v>8</v>
      </c>
      <c r="BG146" s="105"/>
      <c r="BH146" s="106">
        <f t="shared" si="534"/>
        <v>0</v>
      </c>
      <c r="BJ146" s="225"/>
      <c r="BK146" s="225"/>
      <c r="BL146" s="225"/>
      <c r="BM146" s="225"/>
      <c r="BN146" s="225"/>
      <c r="BO146" s="83" t="s">
        <v>8</v>
      </c>
      <c r="BP146" s="105"/>
      <c r="BQ146" s="106">
        <f t="shared" si="535"/>
        <v>0</v>
      </c>
      <c r="BS146" s="225"/>
      <c r="BT146" s="225"/>
      <c r="BU146" s="225"/>
      <c r="BV146" s="225"/>
      <c r="BW146" s="225"/>
      <c r="BX146" s="83" t="s">
        <v>8</v>
      </c>
      <c r="BY146" s="105"/>
      <c r="BZ146" s="106">
        <f t="shared" si="536"/>
        <v>0</v>
      </c>
      <c r="CB146" s="225"/>
      <c r="CC146" s="225"/>
      <c r="CD146" s="225"/>
      <c r="CE146" s="225"/>
      <c r="CF146" s="225"/>
      <c r="CG146" s="83" t="s">
        <v>8</v>
      </c>
      <c r="CH146" s="105"/>
      <c r="CI146" s="106">
        <f t="shared" si="537"/>
        <v>0</v>
      </c>
      <c r="CK146" s="225"/>
      <c r="CL146" s="225"/>
      <c r="CM146" s="225"/>
      <c r="CN146" s="225"/>
      <c r="CO146" s="225"/>
      <c r="CP146" s="83" t="s">
        <v>8</v>
      </c>
      <c r="CQ146" s="105"/>
      <c r="CR146" s="106">
        <f t="shared" si="538"/>
        <v>0</v>
      </c>
      <c r="CT146" s="225"/>
      <c r="CU146" s="225"/>
      <c r="CV146" s="225"/>
      <c r="CW146" s="225"/>
      <c r="CX146" s="225"/>
      <c r="CY146" s="83" t="s">
        <v>8</v>
      </c>
      <c r="CZ146" s="105"/>
      <c r="DA146" s="106">
        <f t="shared" si="539"/>
        <v>0</v>
      </c>
      <c r="DC146" s="225"/>
      <c r="DD146" s="225"/>
      <c r="DE146" s="225"/>
      <c r="DF146" s="225"/>
      <c r="DG146" s="225"/>
      <c r="DH146" s="83" t="s">
        <v>8</v>
      </c>
      <c r="DI146" s="105"/>
      <c r="DJ146" s="106">
        <f t="shared" si="540"/>
        <v>0</v>
      </c>
      <c r="DL146" s="225"/>
      <c r="DM146" s="225"/>
      <c r="DN146" s="225"/>
      <c r="DO146" s="225"/>
      <c r="DP146" s="225"/>
      <c r="DQ146" s="83" t="s">
        <v>8</v>
      </c>
      <c r="DR146" s="105"/>
      <c r="DS146" s="106">
        <f t="shared" si="541"/>
        <v>0</v>
      </c>
      <c r="DU146" s="225"/>
      <c r="DV146" s="225"/>
      <c r="DW146" s="225"/>
      <c r="DX146" s="225"/>
      <c r="DY146" s="225"/>
      <c r="DZ146" s="83" t="s">
        <v>8</v>
      </c>
      <c r="EA146" s="105"/>
      <c r="EB146" s="106">
        <f t="shared" si="542"/>
        <v>0</v>
      </c>
      <c r="ED146" s="225"/>
      <c r="EE146" s="225"/>
      <c r="EF146" s="225"/>
      <c r="EG146" s="225"/>
      <c r="EH146" s="225"/>
      <c r="EI146" s="83" t="s">
        <v>8</v>
      </c>
      <c r="EJ146" s="105"/>
      <c r="EK146" s="106">
        <f t="shared" si="543"/>
        <v>0</v>
      </c>
      <c r="EM146" s="225"/>
      <c r="EN146" s="225"/>
      <c r="EO146" s="225"/>
      <c r="EP146" s="225"/>
      <c r="EQ146" s="225"/>
      <c r="ER146" s="83" t="s">
        <v>8</v>
      </c>
      <c r="ES146" s="105"/>
      <c r="ET146" s="106">
        <f t="shared" si="544"/>
        <v>0</v>
      </c>
      <c r="EV146" s="225"/>
      <c r="EW146" s="225"/>
      <c r="EX146" s="225"/>
      <c r="EY146" s="225"/>
      <c r="EZ146" s="225"/>
      <c r="FA146" s="83" t="s">
        <v>8</v>
      </c>
      <c r="FB146" s="105"/>
      <c r="FC146" s="106">
        <f t="shared" si="545"/>
        <v>0</v>
      </c>
      <c r="FE146" s="225"/>
      <c r="FF146" s="225"/>
      <c r="FG146" s="226"/>
      <c r="FH146" s="225"/>
      <c r="FI146" s="225"/>
      <c r="FJ146" s="83" t="s">
        <v>8</v>
      </c>
      <c r="FK146" s="105">
        <v>0</v>
      </c>
      <c r="FL146" s="106">
        <f t="shared" si="546"/>
        <v>0</v>
      </c>
      <c r="FN146" s="225"/>
      <c r="FO146" s="225"/>
      <c r="FP146" s="226"/>
      <c r="FQ146" s="225"/>
      <c r="FR146" s="225"/>
      <c r="FS146" s="83" t="s">
        <v>8</v>
      </c>
      <c r="FT146" s="105">
        <v>0</v>
      </c>
      <c r="FU146" s="106">
        <f t="shared" si="547"/>
        <v>0</v>
      </c>
      <c r="FW146" s="225"/>
      <c r="FX146" s="225"/>
      <c r="FY146" s="225"/>
      <c r="FZ146" s="225"/>
      <c r="GA146" s="225"/>
      <c r="GB146" s="83" t="s">
        <v>8</v>
      </c>
      <c r="GC146" s="105"/>
      <c r="GD146" s="106">
        <f t="shared" si="548"/>
        <v>0</v>
      </c>
      <c r="GF146" s="225"/>
      <c r="GG146" s="225"/>
      <c r="GH146" s="226"/>
      <c r="GI146" s="225"/>
      <c r="GJ146" s="228"/>
      <c r="GK146" s="83" t="s">
        <v>8</v>
      </c>
      <c r="GL146" s="84">
        <v>0</v>
      </c>
      <c r="GM146" s="106">
        <f t="shared" si="549"/>
        <v>0</v>
      </c>
      <c r="GO146" s="225"/>
      <c r="GP146" s="225"/>
      <c r="GQ146" s="225"/>
      <c r="GR146" s="225"/>
      <c r="GS146" s="225"/>
      <c r="GT146" s="83" t="s">
        <v>8</v>
      </c>
      <c r="GU146" s="105"/>
      <c r="GV146" s="106">
        <f t="shared" si="550"/>
        <v>0</v>
      </c>
    </row>
    <row r="147" spans="2:204" ht="85.5" customHeight="1">
      <c r="B147" s="225"/>
      <c r="C147" s="225"/>
      <c r="D147" s="225"/>
      <c r="E147" s="225"/>
      <c r="F147" s="225"/>
      <c r="G147" s="83" t="s">
        <v>11</v>
      </c>
      <c r="H147" s="105">
        <f>D144</f>
        <v>0</v>
      </c>
      <c r="I147" s="83"/>
      <c r="K147" s="225"/>
      <c r="L147" s="225"/>
      <c r="M147" s="225"/>
      <c r="N147" s="225"/>
      <c r="O147" s="225"/>
      <c r="P147" s="83" t="s">
        <v>11</v>
      </c>
      <c r="Q147" s="105">
        <f>M144</f>
        <v>0</v>
      </c>
      <c r="R147" s="83"/>
      <c r="T147" s="225"/>
      <c r="U147" s="225"/>
      <c r="V147" s="225"/>
      <c r="W147" s="225"/>
      <c r="X147" s="225"/>
      <c r="Y147" s="83" t="s">
        <v>11</v>
      </c>
      <c r="Z147" s="105">
        <f>V144</f>
        <v>0</v>
      </c>
      <c r="AA147" s="83"/>
      <c r="AB147" s="225"/>
      <c r="AC147" s="225"/>
      <c r="AD147" s="225"/>
      <c r="AE147" s="225"/>
      <c r="AF147" s="225"/>
      <c r="AG147" s="83" t="s">
        <v>11</v>
      </c>
      <c r="AH147" s="105">
        <f>AD144</f>
        <v>0</v>
      </c>
      <c r="AI147" s="83"/>
      <c r="AJ147" s="225"/>
      <c r="AK147" s="225"/>
      <c r="AL147" s="225"/>
      <c r="AM147" s="225"/>
      <c r="AN147" s="225"/>
      <c r="AO147" s="83" t="s">
        <v>11</v>
      </c>
      <c r="AP147" s="105">
        <f>AL144</f>
        <v>0</v>
      </c>
      <c r="AQ147" s="83"/>
      <c r="AR147" s="225"/>
      <c r="AS147" s="225"/>
      <c r="AT147" s="225"/>
      <c r="AU147" s="225"/>
      <c r="AV147" s="225"/>
      <c r="AW147" s="83" t="s">
        <v>11</v>
      </c>
      <c r="AX147" s="105">
        <f>AT144</f>
        <v>0</v>
      </c>
      <c r="AY147" s="83"/>
      <c r="BA147" s="225"/>
      <c r="BB147" s="225"/>
      <c r="BC147" s="225"/>
      <c r="BD147" s="225"/>
      <c r="BE147" s="225"/>
      <c r="BF147" s="83" t="s">
        <v>11</v>
      </c>
      <c r="BG147" s="105">
        <f>BC144</f>
        <v>0</v>
      </c>
      <c r="BH147" s="83"/>
      <c r="BJ147" s="225"/>
      <c r="BK147" s="225"/>
      <c r="BL147" s="225"/>
      <c r="BM147" s="225"/>
      <c r="BN147" s="225"/>
      <c r="BO147" s="83" t="s">
        <v>11</v>
      </c>
      <c r="BP147" s="105">
        <f>BL144</f>
        <v>0</v>
      </c>
      <c r="BQ147" s="83"/>
      <c r="BS147" s="225"/>
      <c r="BT147" s="225"/>
      <c r="BU147" s="225"/>
      <c r="BV147" s="225"/>
      <c r="BW147" s="225"/>
      <c r="BX147" s="83" t="s">
        <v>11</v>
      </c>
      <c r="BY147" s="105">
        <f>BU144</f>
        <v>0</v>
      </c>
      <c r="BZ147" s="83"/>
      <c r="CB147" s="225"/>
      <c r="CC147" s="225"/>
      <c r="CD147" s="225"/>
      <c r="CE147" s="225"/>
      <c r="CF147" s="225"/>
      <c r="CG147" s="83" t="s">
        <v>11</v>
      </c>
      <c r="CH147" s="105">
        <f>CD144</f>
        <v>0</v>
      </c>
      <c r="CI147" s="83"/>
      <c r="CK147" s="225"/>
      <c r="CL147" s="225"/>
      <c r="CM147" s="225"/>
      <c r="CN147" s="225"/>
      <c r="CO147" s="225"/>
      <c r="CP147" s="83" t="s">
        <v>11</v>
      </c>
      <c r="CQ147" s="105">
        <f>CM144</f>
        <v>0</v>
      </c>
      <c r="CR147" s="83"/>
      <c r="CT147" s="225"/>
      <c r="CU147" s="225"/>
      <c r="CV147" s="225"/>
      <c r="CW147" s="225"/>
      <c r="CX147" s="225"/>
      <c r="CY147" s="83" t="s">
        <v>11</v>
      </c>
      <c r="CZ147" s="105">
        <f>CV144</f>
        <v>0</v>
      </c>
      <c r="DA147" s="83"/>
      <c r="DC147" s="225"/>
      <c r="DD147" s="225"/>
      <c r="DE147" s="225"/>
      <c r="DF147" s="225"/>
      <c r="DG147" s="225"/>
      <c r="DH147" s="83" t="s">
        <v>11</v>
      </c>
      <c r="DI147" s="105">
        <f>DE144</f>
        <v>0</v>
      </c>
      <c r="DJ147" s="83"/>
      <c r="DL147" s="225"/>
      <c r="DM147" s="225"/>
      <c r="DN147" s="225"/>
      <c r="DO147" s="225"/>
      <c r="DP147" s="225"/>
      <c r="DQ147" s="83" t="s">
        <v>11</v>
      </c>
      <c r="DR147" s="105">
        <f>DN144</f>
        <v>0</v>
      </c>
      <c r="DS147" s="83"/>
      <c r="DU147" s="225"/>
      <c r="DV147" s="225"/>
      <c r="DW147" s="225"/>
      <c r="DX147" s="225"/>
      <c r="DY147" s="225"/>
      <c r="DZ147" s="83" t="s">
        <v>11</v>
      </c>
      <c r="EA147" s="105">
        <f>DW144</f>
        <v>0</v>
      </c>
      <c r="EB147" s="83"/>
      <c r="ED147" s="225"/>
      <c r="EE147" s="225"/>
      <c r="EF147" s="225"/>
      <c r="EG147" s="225"/>
      <c r="EH147" s="225"/>
      <c r="EI147" s="83" t="s">
        <v>11</v>
      </c>
      <c r="EJ147" s="105">
        <f>EF144</f>
        <v>0</v>
      </c>
      <c r="EK147" s="83"/>
      <c r="EM147" s="225"/>
      <c r="EN147" s="225"/>
      <c r="EO147" s="225"/>
      <c r="EP147" s="225"/>
      <c r="EQ147" s="225"/>
      <c r="ER147" s="83" t="s">
        <v>11</v>
      </c>
      <c r="ES147" s="105">
        <f>EO144</f>
        <v>0</v>
      </c>
      <c r="ET147" s="83"/>
      <c r="EV147" s="225"/>
      <c r="EW147" s="225"/>
      <c r="EX147" s="225"/>
      <c r="EY147" s="225"/>
      <c r="EZ147" s="225"/>
      <c r="FA147" s="83" t="s">
        <v>11</v>
      </c>
      <c r="FB147" s="105">
        <f>EX144</f>
        <v>0</v>
      </c>
      <c r="FC147" s="83"/>
      <c r="FE147" s="225"/>
      <c r="FF147" s="225"/>
      <c r="FG147" s="226"/>
      <c r="FH147" s="225"/>
      <c r="FI147" s="225"/>
      <c r="FJ147" s="83" t="s">
        <v>11</v>
      </c>
      <c r="FK147" s="105">
        <f>FG144</f>
        <v>15000000</v>
      </c>
      <c r="FL147" s="83"/>
      <c r="FN147" s="225"/>
      <c r="FO147" s="225"/>
      <c r="FP147" s="226"/>
      <c r="FQ147" s="225"/>
      <c r="FR147" s="225"/>
      <c r="FS147" s="83" t="s">
        <v>11</v>
      </c>
      <c r="FT147" s="105">
        <f>FP144</f>
        <v>2500000</v>
      </c>
      <c r="FU147" s="83"/>
      <c r="FW147" s="225"/>
      <c r="FX147" s="225"/>
      <c r="FY147" s="225"/>
      <c r="FZ147" s="225"/>
      <c r="GA147" s="225"/>
      <c r="GB147" s="83" t="s">
        <v>11</v>
      </c>
      <c r="GC147" s="105">
        <f>FY144</f>
        <v>0</v>
      </c>
      <c r="GD147" s="83"/>
      <c r="GF147" s="225"/>
      <c r="GG147" s="225"/>
      <c r="GH147" s="226"/>
      <c r="GI147" s="225"/>
      <c r="GJ147" s="229"/>
      <c r="GK147" s="83" t="s">
        <v>11</v>
      </c>
      <c r="GL147" s="84">
        <f>GH144</f>
        <v>39152565</v>
      </c>
      <c r="GM147" s="83"/>
      <c r="GO147" s="225"/>
      <c r="GP147" s="225"/>
      <c r="GQ147" s="225"/>
      <c r="GR147" s="225"/>
      <c r="GS147" s="225"/>
      <c r="GT147" s="83" t="s">
        <v>11</v>
      </c>
      <c r="GU147" s="105">
        <f>GQ144</f>
        <v>0</v>
      </c>
      <c r="GV147" s="83"/>
    </row>
    <row r="148" spans="2:204" ht="30" customHeight="1">
      <c r="B148" s="102"/>
      <c r="H148" s="107"/>
      <c r="I148" s="104"/>
      <c r="K148" s="102"/>
      <c r="Q148" s="107"/>
      <c r="R148" s="104"/>
      <c r="T148" s="102"/>
      <c r="Z148" s="107"/>
      <c r="AA148" s="104"/>
      <c r="AB148" s="102"/>
      <c r="AH148" s="107"/>
      <c r="AI148" s="104"/>
      <c r="AJ148" s="102"/>
      <c r="AP148" s="107"/>
      <c r="AQ148" s="104"/>
      <c r="AR148" s="102"/>
      <c r="AX148" s="107"/>
      <c r="AY148" s="104"/>
      <c r="BA148" s="102"/>
      <c r="BG148" s="107"/>
      <c r="BH148" s="104"/>
      <c r="BJ148" s="102"/>
      <c r="BP148" s="107"/>
      <c r="BQ148" s="104"/>
      <c r="BS148" s="102"/>
      <c r="BY148" s="107"/>
      <c r="BZ148" s="104"/>
      <c r="CB148" s="102"/>
      <c r="CH148" s="107"/>
      <c r="CI148" s="104"/>
      <c r="CK148" s="102"/>
      <c r="CQ148" s="107"/>
      <c r="CR148" s="104"/>
      <c r="CT148" s="102"/>
      <c r="CZ148" s="107"/>
      <c r="DA148" s="104"/>
      <c r="DC148" s="102"/>
      <c r="DI148" s="107"/>
      <c r="DJ148" s="104"/>
      <c r="DL148" s="102"/>
      <c r="DR148" s="107"/>
      <c r="DS148" s="104"/>
      <c r="DU148" s="102"/>
      <c r="EA148" s="107"/>
      <c r="EB148" s="104"/>
      <c r="ED148" s="102"/>
      <c r="EJ148" s="107"/>
      <c r="EK148" s="104"/>
      <c r="EM148" s="102"/>
      <c r="ES148" s="107"/>
      <c r="ET148" s="104"/>
      <c r="EV148" s="102"/>
      <c r="FB148" s="107"/>
      <c r="FC148" s="104"/>
      <c r="FE148" s="102"/>
      <c r="FG148" s="107"/>
      <c r="FK148" s="107"/>
      <c r="FL148" s="104"/>
      <c r="FN148" s="102"/>
      <c r="FP148" s="107"/>
      <c r="FT148" s="107"/>
      <c r="FU148" s="104"/>
      <c r="FW148" s="102"/>
      <c r="GC148" s="107"/>
      <c r="GD148" s="104"/>
      <c r="GF148" s="102"/>
      <c r="GM148" s="104"/>
      <c r="GO148" s="102"/>
      <c r="GU148" s="107"/>
      <c r="GV148" s="104"/>
    </row>
    <row r="149" spans="2:204" ht="11.25" customHeight="1">
      <c r="B149" s="225">
        <f>B144+1</f>
        <v>6</v>
      </c>
      <c r="C149" s="225"/>
      <c r="D149" s="225"/>
      <c r="E149" s="225"/>
      <c r="F149" s="225"/>
      <c r="G149" s="83" t="s">
        <v>148</v>
      </c>
      <c r="H149" s="105"/>
      <c r="I149" s="106">
        <f>IFERROR(H149/H152,0)</f>
        <v>0</v>
      </c>
      <c r="K149" s="225">
        <f>K144+1</f>
        <v>6</v>
      </c>
      <c r="L149" s="225"/>
      <c r="M149" s="225"/>
      <c r="N149" s="225"/>
      <c r="O149" s="225"/>
      <c r="P149" s="83" t="s">
        <v>148</v>
      </c>
      <c r="Q149" s="105"/>
      <c r="R149" s="106">
        <f>IFERROR(Q149/Q152,0)</f>
        <v>0</v>
      </c>
      <c r="T149" s="225">
        <f>T144+1</f>
        <v>6</v>
      </c>
      <c r="U149" s="225"/>
      <c r="V149" s="225"/>
      <c r="W149" s="225"/>
      <c r="X149" s="225"/>
      <c r="Y149" s="83" t="s">
        <v>148</v>
      </c>
      <c r="Z149" s="105"/>
      <c r="AA149" s="106">
        <f>IFERROR(Z149/Z152,0)</f>
        <v>0</v>
      </c>
      <c r="AB149" s="225">
        <f>AB144+1</f>
        <v>6</v>
      </c>
      <c r="AC149" s="225"/>
      <c r="AD149" s="225"/>
      <c r="AE149" s="225"/>
      <c r="AF149" s="225"/>
      <c r="AG149" s="83" t="s">
        <v>148</v>
      </c>
      <c r="AH149" s="105"/>
      <c r="AI149" s="106">
        <f>IFERROR(AH149/AH152,0)</f>
        <v>0</v>
      </c>
      <c r="AJ149" s="225">
        <f>AJ144+1</f>
        <v>6</v>
      </c>
      <c r="AK149" s="225"/>
      <c r="AL149" s="225"/>
      <c r="AM149" s="225"/>
      <c r="AN149" s="225"/>
      <c r="AO149" s="83" t="s">
        <v>148</v>
      </c>
      <c r="AP149" s="105"/>
      <c r="AQ149" s="106">
        <f>IFERROR(AP149/AP152,0)</f>
        <v>0</v>
      </c>
      <c r="AR149" s="225">
        <f>AR144+1</f>
        <v>6</v>
      </c>
      <c r="AS149" s="225"/>
      <c r="AT149" s="225"/>
      <c r="AU149" s="225"/>
      <c r="AV149" s="225"/>
      <c r="AW149" s="83" t="s">
        <v>148</v>
      </c>
      <c r="AX149" s="105"/>
      <c r="AY149" s="106">
        <f>IFERROR(AX149/AX152,0)</f>
        <v>0</v>
      </c>
      <c r="BA149" s="225">
        <f>BA144+1</f>
        <v>6</v>
      </c>
      <c r="BB149" s="225"/>
      <c r="BC149" s="225"/>
      <c r="BD149" s="225"/>
      <c r="BE149" s="225"/>
      <c r="BF149" s="83" t="s">
        <v>148</v>
      </c>
      <c r="BG149" s="105"/>
      <c r="BH149" s="106">
        <f>IFERROR(BG149/BG152,0)</f>
        <v>0</v>
      </c>
      <c r="BJ149" s="225">
        <f>BJ144+1</f>
        <v>6</v>
      </c>
      <c r="BK149" s="225"/>
      <c r="BL149" s="225"/>
      <c r="BM149" s="225"/>
      <c r="BN149" s="225"/>
      <c r="BO149" s="83" t="s">
        <v>148</v>
      </c>
      <c r="BP149" s="105"/>
      <c r="BQ149" s="106">
        <f>IFERROR(BP149/BP152,0)</f>
        <v>0</v>
      </c>
      <c r="BS149" s="225">
        <f>BS144+1</f>
        <v>6</v>
      </c>
      <c r="BT149" s="225"/>
      <c r="BU149" s="225"/>
      <c r="BV149" s="225"/>
      <c r="BW149" s="225"/>
      <c r="BX149" s="83" t="s">
        <v>148</v>
      </c>
      <c r="BY149" s="105"/>
      <c r="BZ149" s="106">
        <f>IFERROR(BY149/BY152,0)</f>
        <v>0</v>
      </c>
      <c r="CB149" s="225">
        <f>CB144+1</f>
        <v>6</v>
      </c>
      <c r="CC149" s="225"/>
      <c r="CD149" s="225"/>
      <c r="CE149" s="225"/>
      <c r="CF149" s="225"/>
      <c r="CG149" s="83" t="s">
        <v>148</v>
      </c>
      <c r="CH149" s="105"/>
      <c r="CI149" s="106">
        <f>IFERROR(CH149/CH152,0)</f>
        <v>0</v>
      </c>
      <c r="CK149" s="225">
        <f>CK144+1</f>
        <v>6</v>
      </c>
      <c r="CL149" s="225"/>
      <c r="CM149" s="225"/>
      <c r="CN149" s="225"/>
      <c r="CO149" s="225"/>
      <c r="CP149" s="83" t="s">
        <v>148</v>
      </c>
      <c r="CQ149" s="105"/>
      <c r="CR149" s="106">
        <f>IFERROR(CQ149/CQ152,0)</f>
        <v>0</v>
      </c>
      <c r="CT149" s="225">
        <f>CT144+1</f>
        <v>6</v>
      </c>
      <c r="CU149" s="225"/>
      <c r="CV149" s="225"/>
      <c r="CW149" s="225"/>
      <c r="CX149" s="225"/>
      <c r="CY149" s="83" t="s">
        <v>148</v>
      </c>
      <c r="CZ149" s="105"/>
      <c r="DA149" s="106">
        <f>IFERROR(CZ149/CZ152,0)</f>
        <v>0</v>
      </c>
      <c r="DC149" s="225">
        <f>DC144+1</f>
        <v>6</v>
      </c>
      <c r="DD149" s="225"/>
      <c r="DE149" s="225"/>
      <c r="DF149" s="225"/>
      <c r="DG149" s="225"/>
      <c r="DH149" s="83" t="s">
        <v>148</v>
      </c>
      <c r="DI149" s="105"/>
      <c r="DJ149" s="106">
        <f>IFERROR(DI149/DI152,0)</f>
        <v>0</v>
      </c>
      <c r="DL149" s="225">
        <f>DL144+1</f>
        <v>6</v>
      </c>
      <c r="DM149" s="225"/>
      <c r="DN149" s="225"/>
      <c r="DO149" s="225"/>
      <c r="DP149" s="225"/>
      <c r="DQ149" s="83" t="s">
        <v>148</v>
      </c>
      <c r="DR149" s="105"/>
      <c r="DS149" s="106">
        <f>IFERROR(DR149/DR152,0)</f>
        <v>0</v>
      </c>
      <c r="DU149" s="225">
        <f>DU144+1</f>
        <v>6</v>
      </c>
      <c r="DV149" s="225"/>
      <c r="DW149" s="225"/>
      <c r="DX149" s="225"/>
      <c r="DY149" s="225"/>
      <c r="DZ149" s="83" t="s">
        <v>148</v>
      </c>
      <c r="EA149" s="105"/>
      <c r="EB149" s="106">
        <f>IFERROR(EA149/EA152,0)</f>
        <v>0</v>
      </c>
      <c r="ED149" s="225">
        <f>ED144+1</f>
        <v>6</v>
      </c>
      <c r="EE149" s="225"/>
      <c r="EF149" s="225"/>
      <c r="EG149" s="225"/>
      <c r="EH149" s="225"/>
      <c r="EI149" s="83" t="s">
        <v>148</v>
      </c>
      <c r="EJ149" s="105"/>
      <c r="EK149" s="106">
        <f>IFERROR(EJ149/EJ152,0)</f>
        <v>0</v>
      </c>
      <c r="EM149" s="225">
        <f>EM144+1</f>
        <v>6</v>
      </c>
      <c r="EN149" s="225"/>
      <c r="EO149" s="225"/>
      <c r="EP149" s="225"/>
      <c r="EQ149" s="225"/>
      <c r="ER149" s="83" t="s">
        <v>148</v>
      </c>
      <c r="ES149" s="105"/>
      <c r="ET149" s="106">
        <f>IFERROR(ES149/ES152,0)</f>
        <v>0</v>
      </c>
      <c r="EV149" s="225">
        <f>EV144+1</f>
        <v>6</v>
      </c>
      <c r="EW149" s="225"/>
      <c r="EX149" s="225"/>
      <c r="EY149" s="225"/>
      <c r="EZ149" s="225"/>
      <c r="FA149" s="83" t="s">
        <v>148</v>
      </c>
      <c r="FB149" s="105"/>
      <c r="FC149" s="106">
        <f>IFERROR(FB149/FB152,0)</f>
        <v>0</v>
      </c>
      <c r="FE149" s="225">
        <f>FE144+1</f>
        <v>6</v>
      </c>
      <c r="FF149" s="225"/>
      <c r="FG149" s="226"/>
      <c r="FH149" s="225"/>
      <c r="FI149" s="225"/>
      <c r="FJ149" s="83" t="s">
        <v>148</v>
      </c>
      <c r="FK149" s="105"/>
      <c r="FL149" s="106">
        <f>IFERROR(FK149/FK152,0)</f>
        <v>0</v>
      </c>
      <c r="FN149" s="225">
        <f>FN144+1</f>
        <v>6</v>
      </c>
      <c r="FO149" s="225" t="s">
        <v>312</v>
      </c>
      <c r="FP149" s="226">
        <v>5000000</v>
      </c>
      <c r="FQ149" s="225" t="s">
        <v>290</v>
      </c>
      <c r="FR149" s="225" t="s">
        <v>282</v>
      </c>
      <c r="FS149" s="83" t="s">
        <v>148</v>
      </c>
      <c r="FT149" s="105">
        <f>+FP149</f>
        <v>5000000</v>
      </c>
      <c r="FU149" s="106">
        <f>IFERROR(FT149/FT152,0)</f>
        <v>1</v>
      </c>
      <c r="FW149" s="225"/>
      <c r="FX149" s="225"/>
      <c r="FY149" s="225"/>
      <c r="FZ149" s="225"/>
      <c r="GA149" s="225"/>
      <c r="GB149" s="83" t="s">
        <v>148</v>
      </c>
      <c r="GC149" s="105"/>
      <c r="GD149" s="106">
        <f>IFERROR(GC149/GC152,0)</f>
        <v>0</v>
      </c>
      <c r="GF149" s="225">
        <f>GF144+1</f>
        <v>6</v>
      </c>
      <c r="GG149" s="225" t="s">
        <v>313</v>
      </c>
      <c r="GH149" s="226">
        <v>7900000</v>
      </c>
      <c r="GI149" s="225" t="s">
        <v>258</v>
      </c>
      <c r="GJ149" s="227" t="s">
        <v>170</v>
      </c>
      <c r="GK149" s="83" t="s">
        <v>148</v>
      </c>
      <c r="GL149" s="84">
        <f>GL152</f>
        <v>7900000</v>
      </c>
      <c r="GM149" s="106">
        <f>IFERROR(GL149/GL152,0)</f>
        <v>1</v>
      </c>
      <c r="GO149" s="225">
        <f>GO144+1</f>
        <v>6</v>
      </c>
      <c r="GP149" s="225"/>
      <c r="GQ149" s="225"/>
      <c r="GR149" s="225"/>
      <c r="GS149" s="225"/>
      <c r="GT149" s="83" t="s">
        <v>148</v>
      </c>
      <c r="GU149" s="105"/>
      <c r="GV149" s="106">
        <f>IFERROR(GU149/GU152,0)</f>
        <v>0</v>
      </c>
    </row>
    <row r="150" spans="2:204">
      <c r="B150" s="225"/>
      <c r="C150" s="225"/>
      <c r="D150" s="225"/>
      <c r="E150" s="225"/>
      <c r="F150" s="225"/>
      <c r="G150" s="83" t="s">
        <v>9</v>
      </c>
      <c r="H150" s="105"/>
      <c r="I150" s="106">
        <f t="shared" ref="I150:I151" si="551">IFERROR(H150/H153,0)</f>
        <v>0</v>
      </c>
      <c r="K150" s="225"/>
      <c r="L150" s="225"/>
      <c r="M150" s="225"/>
      <c r="N150" s="225"/>
      <c r="O150" s="225"/>
      <c r="P150" s="83" t="s">
        <v>9</v>
      </c>
      <c r="Q150" s="105"/>
      <c r="R150" s="106">
        <f t="shared" ref="R150:R151" si="552">IFERROR(Q150/Q153,0)</f>
        <v>0</v>
      </c>
      <c r="T150" s="225"/>
      <c r="U150" s="225"/>
      <c r="V150" s="225"/>
      <c r="W150" s="225"/>
      <c r="X150" s="225"/>
      <c r="Y150" s="83" t="s">
        <v>9</v>
      </c>
      <c r="Z150" s="105"/>
      <c r="AA150" s="106">
        <f t="shared" ref="AA150:AA151" si="553">IFERROR(Z150/Z153,0)</f>
        <v>0</v>
      </c>
      <c r="AB150" s="225"/>
      <c r="AC150" s="225"/>
      <c r="AD150" s="225"/>
      <c r="AE150" s="225"/>
      <c r="AF150" s="225"/>
      <c r="AG150" s="83" t="s">
        <v>9</v>
      </c>
      <c r="AH150" s="105"/>
      <c r="AI150" s="106">
        <f t="shared" ref="AI150:AI151" si="554">IFERROR(AH150/AH153,0)</f>
        <v>0</v>
      </c>
      <c r="AJ150" s="225"/>
      <c r="AK150" s="225"/>
      <c r="AL150" s="225"/>
      <c r="AM150" s="225"/>
      <c r="AN150" s="225"/>
      <c r="AO150" s="83" t="s">
        <v>9</v>
      </c>
      <c r="AP150" s="105"/>
      <c r="AQ150" s="106">
        <f t="shared" ref="AQ150:AQ151" si="555">IFERROR(AP150/AP153,0)</f>
        <v>0</v>
      </c>
      <c r="AR150" s="225"/>
      <c r="AS150" s="225"/>
      <c r="AT150" s="225"/>
      <c r="AU150" s="225"/>
      <c r="AV150" s="225"/>
      <c r="AW150" s="83" t="s">
        <v>9</v>
      </c>
      <c r="AX150" s="105"/>
      <c r="AY150" s="106">
        <f t="shared" ref="AY150:AY151" si="556">IFERROR(AX150/AX153,0)</f>
        <v>0</v>
      </c>
      <c r="BA150" s="225"/>
      <c r="BB150" s="225"/>
      <c r="BC150" s="225"/>
      <c r="BD150" s="225"/>
      <c r="BE150" s="225"/>
      <c r="BF150" s="83" t="s">
        <v>9</v>
      </c>
      <c r="BG150" s="105"/>
      <c r="BH150" s="106">
        <f t="shared" ref="BH150:BH151" si="557">IFERROR(BG150/BG153,0)</f>
        <v>0</v>
      </c>
      <c r="BJ150" s="225"/>
      <c r="BK150" s="225"/>
      <c r="BL150" s="225"/>
      <c r="BM150" s="225"/>
      <c r="BN150" s="225"/>
      <c r="BO150" s="83" t="s">
        <v>9</v>
      </c>
      <c r="BP150" s="105"/>
      <c r="BQ150" s="106">
        <f t="shared" ref="BQ150:BQ151" si="558">IFERROR(BP150/BP153,0)</f>
        <v>0</v>
      </c>
      <c r="BS150" s="225"/>
      <c r="BT150" s="225"/>
      <c r="BU150" s="225"/>
      <c r="BV150" s="225"/>
      <c r="BW150" s="225"/>
      <c r="BX150" s="83" t="s">
        <v>9</v>
      </c>
      <c r="BY150" s="105"/>
      <c r="BZ150" s="106">
        <f t="shared" ref="BZ150:BZ151" si="559">IFERROR(BY150/BY153,0)</f>
        <v>0</v>
      </c>
      <c r="CB150" s="225"/>
      <c r="CC150" s="225"/>
      <c r="CD150" s="225"/>
      <c r="CE150" s="225"/>
      <c r="CF150" s="225"/>
      <c r="CG150" s="83" t="s">
        <v>9</v>
      </c>
      <c r="CH150" s="105"/>
      <c r="CI150" s="106">
        <f t="shared" ref="CI150:CI151" si="560">IFERROR(CH150/CH153,0)</f>
        <v>0</v>
      </c>
      <c r="CK150" s="225"/>
      <c r="CL150" s="225"/>
      <c r="CM150" s="225"/>
      <c r="CN150" s="225"/>
      <c r="CO150" s="225"/>
      <c r="CP150" s="83" t="s">
        <v>9</v>
      </c>
      <c r="CQ150" s="105"/>
      <c r="CR150" s="106">
        <f t="shared" ref="CR150:CR151" si="561">IFERROR(CQ150/CQ153,0)</f>
        <v>0</v>
      </c>
      <c r="CT150" s="225"/>
      <c r="CU150" s="225"/>
      <c r="CV150" s="225"/>
      <c r="CW150" s="225"/>
      <c r="CX150" s="225"/>
      <c r="CY150" s="83" t="s">
        <v>9</v>
      </c>
      <c r="CZ150" s="105"/>
      <c r="DA150" s="106">
        <f t="shared" ref="DA150:DA151" si="562">IFERROR(CZ150/CZ153,0)</f>
        <v>0</v>
      </c>
      <c r="DC150" s="225"/>
      <c r="DD150" s="225"/>
      <c r="DE150" s="225"/>
      <c r="DF150" s="225"/>
      <c r="DG150" s="225"/>
      <c r="DH150" s="83" t="s">
        <v>9</v>
      </c>
      <c r="DI150" s="105"/>
      <c r="DJ150" s="106">
        <f t="shared" ref="DJ150:DJ151" si="563">IFERROR(DI150/DI153,0)</f>
        <v>0</v>
      </c>
      <c r="DL150" s="225"/>
      <c r="DM150" s="225"/>
      <c r="DN150" s="225"/>
      <c r="DO150" s="225"/>
      <c r="DP150" s="225"/>
      <c r="DQ150" s="83" t="s">
        <v>9</v>
      </c>
      <c r="DR150" s="105"/>
      <c r="DS150" s="106">
        <f t="shared" ref="DS150:DS151" si="564">IFERROR(DR150/DR153,0)</f>
        <v>0</v>
      </c>
      <c r="DU150" s="225"/>
      <c r="DV150" s="225"/>
      <c r="DW150" s="225"/>
      <c r="DX150" s="225"/>
      <c r="DY150" s="225"/>
      <c r="DZ150" s="83" t="s">
        <v>9</v>
      </c>
      <c r="EA150" s="105"/>
      <c r="EB150" s="106">
        <f t="shared" ref="EB150:EB151" si="565">IFERROR(EA150/EA153,0)</f>
        <v>0</v>
      </c>
      <c r="ED150" s="225"/>
      <c r="EE150" s="225"/>
      <c r="EF150" s="225"/>
      <c r="EG150" s="225"/>
      <c r="EH150" s="225"/>
      <c r="EI150" s="83" t="s">
        <v>9</v>
      </c>
      <c r="EJ150" s="105"/>
      <c r="EK150" s="106">
        <f t="shared" ref="EK150:EK151" si="566">IFERROR(EJ150/EJ153,0)</f>
        <v>0</v>
      </c>
      <c r="EM150" s="225"/>
      <c r="EN150" s="225"/>
      <c r="EO150" s="225"/>
      <c r="EP150" s="225"/>
      <c r="EQ150" s="225"/>
      <c r="ER150" s="83" t="s">
        <v>9</v>
      </c>
      <c r="ES150" s="105"/>
      <c r="ET150" s="106">
        <f t="shared" ref="ET150:ET151" si="567">IFERROR(ES150/ES153,0)</f>
        <v>0</v>
      </c>
      <c r="EV150" s="225"/>
      <c r="EW150" s="225"/>
      <c r="EX150" s="225"/>
      <c r="EY150" s="225"/>
      <c r="EZ150" s="225"/>
      <c r="FA150" s="83" t="s">
        <v>9</v>
      </c>
      <c r="FB150" s="105"/>
      <c r="FC150" s="106">
        <f t="shared" ref="FC150:FC151" si="568">IFERROR(FB150/FB153,0)</f>
        <v>0</v>
      </c>
      <c r="FE150" s="225"/>
      <c r="FF150" s="225"/>
      <c r="FG150" s="226"/>
      <c r="FH150" s="225"/>
      <c r="FI150" s="225"/>
      <c r="FJ150" s="83" t="s">
        <v>9</v>
      </c>
      <c r="FK150" s="105"/>
      <c r="FL150" s="106">
        <f t="shared" ref="FL150:FL151" si="569">IFERROR(FK150/FK153,0)</f>
        <v>0</v>
      </c>
      <c r="FN150" s="225"/>
      <c r="FO150" s="225"/>
      <c r="FP150" s="226"/>
      <c r="FQ150" s="225"/>
      <c r="FR150" s="225"/>
      <c r="FS150" s="83" t="s">
        <v>9</v>
      </c>
      <c r="FT150" s="105">
        <v>0</v>
      </c>
      <c r="FU150" s="106">
        <f t="shared" ref="FU150:FU151" si="570">IFERROR(FT150/FT153,0)</f>
        <v>0</v>
      </c>
      <c r="FW150" s="225"/>
      <c r="FX150" s="225"/>
      <c r="FY150" s="225"/>
      <c r="FZ150" s="225"/>
      <c r="GA150" s="225"/>
      <c r="GB150" s="83" t="s">
        <v>9</v>
      </c>
      <c r="GC150" s="105"/>
      <c r="GD150" s="106">
        <f t="shared" ref="GD150:GD151" si="571">IFERROR(GC150/GC153,0)</f>
        <v>0</v>
      </c>
      <c r="GF150" s="225"/>
      <c r="GG150" s="225"/>
      <c r="GH150" s="226"/>
      <c r="GI150" s="225"/>
      <c r="GJ150" s="228"/>
      <c r="GK150" s="83" t="s">
        <v>9</v>
      </c>
      <c r="GL150" s="84">
        <v>0</v>
      </c>
      <c r="GM150" s="106">
        <f t="shared" ref="GM150:GM151" si="572">IFERROR(GL150/GL153,0)</f>
        <v>0</v>
      </c>
      <c r="GO150" s="225"/>
      <c r="GP150" s="225"/>
      <c r="GQ150" s="225"/>
      <c r="GR150" s="225"/>
      <c r="GS150" s="225"/>
      <c r="GT150" s="83" t="s">
        <v>9</v>
      </c>
      <c r="GU150" s="105"/>
      <c r="GV150" s="106">
        <f t="shared" ref="GV150:GV151" si="573">IFERROR(GU150/GU153,0)</f>
        <v>0</v>
      </c>
    </row>
    <row r="151" spans="2:204">
      <c r="B151" s="225"/>
      <c r="C151" s="225"/>
      <c r="D151" s="225"/>
      <c r="E151" s="225"/>
      <c r="F151" s="225"/>
      <c r="G151" s="83" t="s">
        <v>8</v>
      </c>
      <c r="H151" s="105"/>
      <c r="I151" s="106">
        <f t="shared" si="551"/>
        <v>0</v>
      </c>
      <c r="K151" s="225"/>
      <c r="L151" s="225"/>
      <c r="M151" s="225"/>
      <c r="N151" s="225"/>
      <c r="O151" s="225"/>
      <c r="P151" s="83" t="s">
        <v>8</v>
      </c>
      <c r="Q151" s="105"/>
      <c r="R151" s="106">
        <f t="shared" si="552"/>
        <v>0</v>
      </c>
      <c r="T151" s="225"/>
      <c r="U151" s="225"/>
      <c r="V151" s="225"/>
      <c r="W151" s="225"/>
      <c r="X151" s="225"/>
      <c r="Y151" s="83" t="s">
        <v>8</v>
      </c>
      <c r="Z151" s="105"/>
      <c r="AA151" s="106">
        <f t="shared" si="553"/>
        <v>0</v>
      </c>
      <c r="AB151" s="225"/>
      <c r="AC151" s="225"/>
      <c r="AD151" s="225"/>
      <c r="AE151" s="225"/>
      <c r="AF151" s="225"/>
      <c r="AG151" s="83" t="s">
        <v>8</v>
      </c>
      <c r="AH151" s="105"/>
      <c r="AI151" s="106">
        <f t="shared" si="554"/>
        <v>0</v>
      </c>
      <c r="AJ151" s="225"/>
      <c r="AK151" s="225"/>
      <c r="AL151" s="225"/>
      <c r="AM151" s="225"/>
      <c r="AN151" s="225"/>
      <c r="AO151" s="83" t="s">
        <v>8</v>
      </c>
      <c r="AP151" s="105"/>
      <c r="AQ151" s="106">
        <f t="shared" si="555"/>
        <v>0</v>
      </c>
      <c r="AR151" s="225"/>
      <c r="AS151" s="225"/>
      <c r="AT151" s="225"/>
      <c r="AU151" s="225"/>
      <c r="AV151" s="225"/>
      <c r="AW151" s="83" t="s">
        <v>8</v>
      </c>
      <c r="AX151" s="105"/>
      <c r="AY151" s="106">
        <f t="shared" si="556"/>
        <v>0</v>
      </c>
      <c r="BA151" s="225"/>
      <c r="BB151" s="225"/>
      <c r="BC151" s="225"/>
      <c r="BD151" s="225"/>
      <c r="BE151" s="225"/>
      <c r="BF151" s="83" t="s">
        <v>8</v>
      </c>
      <c r="BG151" s="105"/>
      <c r="BH151" s="106">
        <f t="shared" si="557"/>
        <v>0</v>
      </c>
      <c r="BJ151" s="225"/>
      <c r="BK151" s="225"/>
      <c r="BL151" s="225"/>
      <c r="BM151" s="225"/>
      <c r="BN151" s="225"/>
      <c r="BO151" s="83" t="s">
        <v>8</v>
      </c>
      <c r="BP151" s="105"/>
      <c r="BQ151" s="106">
        <f t="shared" si="558"/>
        <v>0</v>
      </c>
      <c r="BS151" s="225"/>
      <c r="BT151" s="225"/>
      <c r="BU151" s="225"/>
      <c r="BV151" s="225"/>
      <c r="BW151" s="225"/>
      <c r="BX151" s="83" t="s">
        <v>8</v>
      </c>
      <c r="BY151" s="105"/>
      <c r="BZ151" s="106">
        <f t="shared" si="559"/>
        <v>0</v>
      </c>
      <c r="CB151" s="225"/>
      <c r="CC151" s="225"/>
      <c r="CD151" s="225"/>
      <c r="CE151" s="225"/>
      <c r="CF151" s="225"/>
      <c r="CG151" s="83" t="s">
        <v>8</v>
      </c>
      <c r="CH151" s="105"/>
      <c r="CI151" s="106">
        <f t="shared" si="560"/>
        <v>0</v>
      </c>
      <c r="CK151" s="225"/>
      <c r="CL151" s="225"/>
      <c r="CM151" s="225"/>
      <c r="CN151" s="225"/>
      <c r="CO151" s="225"/>
      <c r="CP151" s="83" t="s">
        <v>8</v>
      </c>
      <c r="CQ151" s="105"/>
      <c r="CR151" s="106">
        <f t="shared" si="561"/>
        <v>0</v>
      </c>
      <c r="CT151" s="225"/>
      <c r="CU151" s="225"/>
      <c r="CV151" s="225"/>
      <c r="CW151" s="225"/>
      <c r="CX151" s="225"/>
      <c r="CY151" s="83" t="s">
        <v>8</v>
      </c>
      <c r="CZ151" s="105"/>
      <c r="DA151" s="106">
        <f t="shared" si="562"/>
        <v>0</v>
      </c>
      <c r="DC151" s="225"/>
      <c r="DD151" s="225"/>
      <c r="DE151" s="225"/>
      <c r="DF151" s="225"/>
      <c r="DG151" s="225"/>
      <c r="DH151" s="83" t="s">
        <v>8</v>
      </c>
      <c r="DI151" s="105"/>
      <c r="DJ151" s="106">
        <f t="shared" si="563"/>
        <v>0</v>
      </c>
      <c r="DL151" s="225"/>
      <c r="DM151" s="225"/>
      <c r="DN151" s="225"/>
      <c r="DO151" s="225"/>
      <c r="DP151" s="225"/>
      <c r="DQ151" s="83" t="s">
        <v>8</v>
      </c>
      <c r="DR151" s="105"/>
      <c r="DS151" s="106">
        <f t="shared" si="564"/>
        <v>0</v>
      </c>
      <c r="DU151" s="225"/>
      <c r="DV151" s="225"/>
      <c r="DW151" s="225"/>
      <c r="DX151" s="225"/>
      <c r="DY151" s="225"/>
      <c r="DZ151" s="83" t="s">
        <v>8</v>
      </c>
      <c r="EA151" s="105"/>
      <c r="EB151" s="106">
        <f t="shared" si="565"/>
        <v>0</v>
      </c>
      <c r="ED151" s="225"/>
      <c r="EE151" s="225"/>
      <c r="EF151" s="225"/>
      <c r="EG151" s="225"/>
      <c r="EH151" s="225"/>
      <c r="EI151" s="83" t="s">
        <v>8</v>
      </c>
      <c r="EJ151" s="105"/>
      <c r="EK151" s="106">
        <f t="shared" si="566"/>
        <v>0</v>
      </c>
      <c r="EM151" s="225"/>
      <c r="EN151" s="225"/>
      <c r="EO151" s="225"/>
      <c r="EP151" s="225"/>
      <c r="EQ151" s="225"/>
      <c r="ER151" s="83" t="s">
        <v>8</v>
      </c>
      <c r="ES151" s="105"/>
      <c r="ET151" s="106">
        <f t="shared" si="567"/>
        <v>0</v>
      </c>
      <c r="EV151" s="225"/>
      <c r="EW151" s="225"/>
      <c r="EX151" s="225"/>
      <c r="EY151" s="225"/>
      <c r="EZ151" s="225"/>
      <c r="FA151" s="83" t="s">
        <v>8</v>
      </c>
      <c r="FB151" s="105"/>
      <c r="FC151" s="106">
        <f t="shared" si="568"/>
        <v>0</v>
      </c>
      <c r="FE151" s="225"/>
      <c r="FF151" s="225"/>
      <c r="FG151" s="226"/>
      <c r="FH151" s="225"/>
      <c r="FI151" s="225"/>
      <c r="FJ151" s="83" t="s">
        <v>8</v>
      </c>
      <c r="FK151" s="105"/>
      <c r="FL151" s="106">
        <f t="shared" si="569"/>
        <v>0</v>
      </c>
      <c r="FN151" s="225"/>
      <c r="FO151" s="225"/>
      <c r="FP151" s="226"/>
      <c r="FQ151" s="225"/>
      <c r="FR151" s="225"/>
      <c r="FS151" s="83" t="s">
        <v>8</v>
      </c>
      <c r="FT151" s="105">
        <v>0</v>
      </c>
      <c r="FU151" s="106">
        <f t="shared" si="570"/>
        <v>0</v>
      </c>
      <c r="FW151" s="225"/>
      <c r="FX151" s="225"/>
      <c r="FY151" s="225"/>
      <c r="FZ151" s="225"/>
      <c r="GA151" s="225"/>
      <c r="GB151" s="83" t="s">
        <v>8</v>
      </c>
      <c r="GC151" s="105"/>
      <c r="GD151" s="106">
        <f t="shared" si="571"/>
        <v>0</v>
      </c>
      <c r="GF151" s="225"/>
      <c r="GG151" s="225"/>
      <c r="GH151" s="226"/>
      <c r="GI151" s="225"/>
      <c r="GJ151" s="228"/>
      <c r="GK151" s="83" t="s">
        <v>8</v>
      </c>
      <c r="GL151" s="84">
        <v>0</v>
      </c>
      <c r="GM151" s="106">
        <f t="shared" si="572"/>
        <v>0</v>
      </c>
      <c r="GO151" s="225"/>
      <c r="GP151" s="225"/>
      <c r="GQ151" s="225"/>
      <c r="GR151" s="225"/>
      <c r="GS151" s="225"/>
      <c r="GT151" s="83" t="s">
        <v>8</v>
      </c>
      <c r="GU151" s="105"/>
      <c r="GV151" s="106">
        <f t="shared" si="573"/>
        <v>0</v>
      </c>
    </row>
    <row r="152" spans="2:204" ht="78" customHeight="1">
      <c r="B152" s="225"/>
      <c r="C152" s="225"/>
      <c r="D152" s="225"/>
      <c r="E152" s="225"/>
      <c r="F152" s="225"/>
      <c r="G152" s="83" t="s">
        <v>11</v>
      </c>
      <c r="H152" s="105">
        <f>D149</f>
        <v>0</v>
      </c>
      <c r="I152" s="83"/>
      <c r="K152" s="225"/>
      <c r="L152" s="225"/>
      <c r="M152" s="225"/>
      <c r="N152" s="225"/>
      <c r="O152" s="225"/>
      <c r="P152" s="83" t="s">
        <v>11</v>
      </c>
      <c r="Q152" s="105">
        <f>M149</f>
        <v>0</v>
      </c>
      <c r="R152" s="83"/>
      <c r="T152" s="225"/>
      <c r="U152" s="225"/>
      <c r="V152" s="225"/>
      <c r="W152" s="225"/>
      <c r="X152" s="225"/>
      <c r="Y152" s="83" t="s">
        <v>11</v>
      </c>
      <c r="Z152" s="105">
        <f>V149</f>
        <v>0</v>
      </c>
      <c r="AA152" s="83"/>
      <c r="AB152" s="225"/>
      <c r="AC152" s="225"/>
      <c r="AD152" s="225"/>
      <c r="AE152" s="225"/>
      <c r="AF152" s="225"/>
      <c r="AG152" s="83" t="s">
        <v>11</v>
      </c>
      <c r="AH152" s="105">
        <f>AD149</f>
        <v>0</v>
      </c>
      <c r="AI152" s="83"/>
      <c r="AJ152" s="225"/>
      <c r="AK152" s="225"/>
      <c r="AL152" s="225"/>
      <c r="AM152" s="225"/>
      <c r="AN152" s="225"/>
      <c r="AO152" s="83" t="s">
        <v>11</v>
      </c>
      <c r="AP152" s="105">
        <f>AL149</f>
        <v>0</v>
      </c>
      <c r="AQ152" s="83"/>
      <c r="AR152" s="225"/>
      <c r="AS152" s="225"/>
      <c r="AT152" s="225"/>
      <c r="AU152" s="225"/>
      <c r="AV152" s="225"/>
      <c r="AW152" s="83" t="s">
        <v>11</v>
      </c>
      <c r="AX152" s="105">
        <f>AT149</f>
        <v>0</v>
      </c>
      <c r="AY152" s="83"/>
      <c r="BA152" s="225"/>
      <c r="BB152" s="225"/>
      <c r="BC152" s="225"/>
      <c r="BD152" s="225"/>
      <c r="BE152" s="225"/>
      <c r="BF152" s="83" t="s">
        <v>11</v>
      </c>
      <c r="BG152" s="105">
        <f>BC149</f>
        <v>0</v>
      </c>
      <c r="BH152" s="83"/>
      <c r="BJ152" s="225"/>
      <c r="BK152" s="225"/>
      <c r="BL152" s="225"/>
      <c r="BM152" s="225"/>
      <c r="BN152" s="225"/>
      <c r="BO152" s="83" t="s">
        <v>11</v>
      </c>
      <c r="BP152" s="105">
        <f>BL149</f>
        <v>0</v>
      </c>
      <c r="BQ152" s="83"/>
      <c r="BS152" s="225"/>
      <c r="BT152" s="225"/>
      <c r="BU152" s="225"/>
      <c r="BV152" s="225"/>
      <c r="BW152" s="225"/>
      <c r="BX152" s="83" t="s">
        <v>11</v>
      </c>
      <c r="BY152" s="105">
        <f>BU149</f>
        <v>0</v>
      </c>
      <c r="BZ152" s="83"/>
      <c r="CB152" s="225"/>
      <c r="CC152" s="225"/>
      <c r="CD152" s="225"/>
      <c r="CE152" s="225"/>
      <c r="CF152" s="225"/>
      <c r="CG152" s="83" t="s">
        <v>11</v>
      </c>
      <c r="CH152" s="105">
        <f>CD149</f>
        <v>0</v>
      </c>
      <c r="CI152" s="83"/>
      <c r="CK152" s="225"/>
      <c r="CL152" s="225"/>
      <c r="CM152" s="225"/>
      <c r="CN152" s="225"/>
      <c r="CO152" s="225"/>
      <c r="CP152" s="83" t="s">
        <v>11</v>
      </c>
      <c r="CQ152" s="105">
        <f>CM149</f>
        <v>0</v>
      </c>
      <c r="CR152" s="83"/>
      <c r="CT152" s="225"/>
      <c r="CU152" s="225"/>
      <c r="CV152" s="225"/>
      <c r="CW152" s="225"/>
      <c r="CX152" s="225"/>
      <c r="CY152" s="83" t="s">
        <v>11</v>
      </c>
      <c r="CZ152" s="105">
        <f>CV149</f>
        <v>0</v>
      </c>
      <c r="DA152" s="83"/>
      <c r="DC152" s="225"/>
      <c r="DD152" s="225"/>
      <c r="DE152" s="225"/>
      <c r="DF152" s="225"/>
      <c r="DG152" s="225"/>
      <c r="DH152" s="83" t="s">
        <v>11</v>
      </c>
      <c r="DI152" s="105">
        <f>DE149</f>
        <v>0</v>
      </c>
      <c r="DJ152" s="83"/>
      <c r="DL152" s="225"/>
      <c r="DM152" s="225"/>
      <c r="DN152" s="225"/>
      <c r="DO152" s="225"/>
      <c r="DP152" s="225"/>
      <c r="DQ152" s="83" t="s">
        <v>11</v>
      </c>
      <c r="DR152" s="105">
        <f>DN149</f>
        <v>0</v>
      </c>
      <c r="DS152" s="83"/>
      <c r="DU152" s="225"/>
      <c r="DV152" s="225"/>
      <c r="DW152" s="225"/>
      <c r="DX152" s="225"/>
      <c r="DY152" s="225"/>
      <c r="DZ152" s="83" t="s">
        <v>11</v>
      </c>
      <c r="EA152" s="105">
        <f>DW149</f>
        <v>0</v>
      </c>
      <c r="EB152" s="83"/>
      <c r="ED152" s="225"/>
      <c r="EE152" s="225"/>
      <c r="EF152" s="225"/>
      <c r="EG152" s="225"/>
      <c r="EH152" s="225"/>
      <c r="EI152" s="83" t="s">
        <v>11</v>
      </c>
      <c r="EJ152" s="105">
        <f>EF149</f>
        <v>0</v>
      </c>
      <c r="EK152" s="83"/>
      <c r="EM152" s="225"/>
      <c r="EN152" s="225"/>
      <c r="EO152" s="225"/>
      <c r="EP152" s="225"/>
      <c r="EQ152" s="225"/>
      <c r="ER152" s="83" t="s">
        <v>11</v>
      </c>
      <c r="ES152" s="105">
        <f>EO149</f>
        <v>0</v>
      </c>
      <c r="ET152" s="83"/>
      <c r="EV152" s="225"/>
      <c r="EW152" s="225"/>
      <c r="EX152" s="225"/>
      <c r="EY152" s="225"/>
      <c r="EZ152" s="225"/>
      <c r="FA152" s="83" t="s">
        <v>11</v>
      </c>
      <c r="FB152" s="105">
        <f>EX149</f>
        <v>0</v>
      </c>
      <c r="FC152" s="83"/>
      <c r="FE152" s="225"/>
      <c r="FF152" s="225"/>
      <c r="FG152" s="226"/>
      <c r="FH152" s="225"/>
      <c r="FI152" s="225"/>
      <c r="FJ152" s="83" t="s">
        <v>11</v>
      </c>
      <c r="FK152" s="105">
        <f>FG149</f>
        <v>0</v>
      </c>
      <c r="FL152" s="83"/>
      <c r="FN152" s="225"/>
      <c r="FO152" s="225"/>
      <c r="FP152" s="226"/>
      <c r="FQ152" s="225"/>
      <c r="FR152" s="225"/>
      <c r="FS152" s="83" t="s">
        <v>11</v>
      </c>
      <c r="FT152" s="105">
        <f>FP149</f>
        <v>5000000</v>
      </c>
      <c r="FU152" s="83"/>
      <c r="FW152" s="225"/>
      <c r="FX152" s="225"/>
      <c r="FY152" s="225"/>
      <c r="FZ152" s="225"/>
      <c r="GA152" s="225"/>
      <c r="GB152" s="83" t="s">
        <v>11</v>
      </c>
      <c r="GC152" s="105">
        <f>FY149</f>
        <v>0</v>
      </c>
      <c r="GD152" s="83"/>
      <c r="GF152" s="225"/>
      <c r="GG152" s="225"/>
      <c r="GH152" s="226"/>
      <c r="GI152" s="225"/>
      <c r="GJ152" s="229"/>
      <c r="GK152" s="83" t="s">
        <v>11</v>
      </c>
      <c r="GL152" s="84">
        <f>GH149</f>
        <v>7900000</v>
      </c>
      <c r="GM152" s="83"/>
      <c r="GO152" s="225"/>
      <c r="GP152" s="225"/>
      <c r="GQ152" s="225"/>
      <c r="GR152" s="225"/>
      <c r="GS152" s="225"/>
      <c r="GT152" s="83" t="s">
        <v>11</v>
      </c>
      <c r="GU152" s="105">
        <f>GQ149</f>
        <v>0</v>
      </c>
      <c r="GV152" s="83"/>
    </row>
    <row r="153" spans="2:204" ht="15.75" customHeight="1">
      <c r="B153" s="102"/>
      <c r="H153" s="107"/>
      <c r="I153" s="104"/>
      <c r="K153" s="102"/>
      <c r="Q153" s="107"/>
      <c r="R153" s="104"/>
      <c r="T153" s="102"/>
      <c r="Z153" s="107"/>
      <c r="AA153" s="104"/>
      <c r="AB153" s="102"/>
      <c r="AH153" s="107"/>
      <c r="AI153" s="104"/>
      <c r="AJ153" s="102"/>
      <c r="AP153" s="107"/>
      <c r="AQ153" s="104"/>
      <c r="AR153" s="102"/>
      <c r="AX153" s="107"/>
      <c r="AY153" s="104"/>
      <c r="BA153" s="102"/>
      <c r="BG153" s="107"/>
      <c r="BH153" s="104"/>
      <c r="BJ153" s="102"/>
      <c r="BP153" s="107"/>
      <c r="BQ153" s="104"/>
      <c r="BS153" s="102"/>
      <c r="BY153" s="107"/>
      <c r="BZ153" s="104"/>
      <c r="CB153" s="102"/>
      <c r="CH153" s="107"/>
      <c r="CI153" s="104"/>
      <c r="CK153" s="102"/>
      <c r="CQ153" s="107"/>
      <c r="CR153" s="104"/>
      <c r="CT153" s="102"/>
      <c r="CZ153" s="107"/>
      <c r="DA153" s="104"/>
      <c r="DC153" s="102"/>
      <c r="DI153" s="107"/>
      <c r="DJ153" s="104"/>
      <c r="DL153" s="102"/>
      <c r="DR153" s="107"/>
      <c r="DS153" s="104"/>
      <c r="DU153" s="102"/>
      <c r="EA153" s="107"/>
      <c r="EB153" s="104"/>
      <c r="ED153" s="102"/>
      <c r="EJ153" s="107"/>
      <c r="EK153" s="104"/>
      <c r="EM153" s="102"/>
      <c r="ES153" s="107"/>
      <c r="ET153" s="104"/>
      <c r="EV153" s="102"/>
      <c r="FB153" s="107"/>
      <c r="FC153" s="104"/>
      <c r="FE153" s="102"/>
      <c r="FK153" s="107"/>
      <c r="FL153" s="104"/>
      <c r="FN153" s="102"/>
      <c r="FP153" s="107"/>
      <c r="FT153" s="107"/>
      <c r="FU153" s="104"/>
      <c r="FW153" s="102"/>
      <c r="GC153" s="107"/>
      <c r="GD153" s="104"/>
      <c r="GF153" s="102"/>
      <c r="GM153" s="104"/>
      <c r="GO153" s="102"/>
      <c r="GU153" s="107"/>
      <c r="GV153" s="104"/>
    </row>
    <row r="154" spans="2:204" ht="11.25" customHeight="1">
      <c r="B154" s="225">
        <f>B149+1</f>
        <v>7</v>
      </c>
      <c r="C154" s="225"/>
      <c r="D154" s="225"/>
      <c r="E154" s="225"/>
      <c r="F154" s="225"/>
      <c r="G154" s="83" t="s">
        <v>148</v>
      </c>
      <c r="H154" s="105"/>
      <c r="I154" s="106">
        <f>IFERROR(H154/H157,0)</f>
        <v>0</v>
      </c>
      <c r="K154" s="225">
        <f>K149+1</f>
        <v>7</v>
      </c>
      <c r="L154" s="225"/>
      <c r="M154" s="225"/>
      <c r="N154" s="225"/>
      <c r="O154" s="225"/>
      <c r="P154" s="83" t="s">
        <v>148</v>
      </c>
      <c r="Q154" s="105"/>
      <c r="R154" s="106">
        <f>IFERROR(Q154/Q157,0)</f>
        <v>0</v>
      </c>
      <c r="T154" s="225">
        <f>T149+1</f>
        <v>7</v>
      </c>
      <c r="U154" s="225"/>
      <c r="V154" s="225"/>
      <c r="W154" s="225"/>
      <c r="X154" s="225"/>
      <c r="Y154" s="83" t="s">
        <v>148</v>
      </c>
      <c r="Z154" s="105"/>
      <c r="AA154" s="106">
        <f>IFERROR(Z154/Z157,0)</f>
        <v>0</v>
      </c>
      <c r="AB154" s="225">
        <f>AB149+1</f>
        <v>7</v>
      </c>
      <c r="AC154" s="225"/>
      <c r="AD154" s="225"/>
      <c r="AE154" s="225"/>
      <c r="AF154" s="225"/>
      <c r="AG154" s="83" t="s">
        <v>148</v>
      </c>
      <c r="AH154" s="105"/>
      <c r="AI154" s="106">
        <f>IFERROR(AH154/AH157,0)</f>
        <v>0</v>
      </c>
      <c r="AJ154" s="225">
        <f>AJ149+1</f>
        <v>7</v>
      </c>
      <c r="AK154" s="225"/>
      <c r="AL154" s="225"/>
      <c r="AM154" s="225"/>
      <c r="AN154" s="225"/>
      <c r="AO154" s="83" t="s">
        <v>148</v>
      </c>
      <c r="AP154" s="105"/>
      <c r="AQ154" s="106">
        <f>IFERROR(AP154/AP157,0)</f>
        <v>0</v>
      </c>
      <c r="AR154" s="225">
        <f>AR149+1</f>
        <v>7</v>
      </c>
      <c r="AS154" s="225"/>
      <c r="AT154" s="225"/>
      <c r="AU154" s="225"/>
      <c r="AV154" s="225"/>
      <c r="AW154" s="83" t="s">
        <v>148</v>
      </c>
      <c r="AX154" s="105"/>
      <c r="AY154" s="106">
        <f>IFERROR(AX154/AX157,0)</f>
        <v>0</v>
      </c>
      <c r="BA154" s="225">
        <f>BA149+1</f>
        <v>7</v>
      </c>
      <c r="BB154" s="225"/>
      <c r="BC154" s="225"/>
      <c r="BD154" s="225"/>
      <c r="BE154" s="225"/>
      <c r="BF154" s="83" t="s">
        <v>148</v>
      </c>
      <c r="BG154" s="105"/>
      <c r="BH154" s="106">
        <f>IFERROR(BG154/BG157,0)</f>
        <v>0</v>
      </c>
      <c r="BJ154" s="225">
        <f>BJ149+1</f>
        <v>7</v>
      </c>
      <c r="BK154" s="225"/>
      <c r="BL154" s="225"/>
      <c r="BM154" s="225"/>
      <c r="BN154" s="225"/>
      <c r="BO154" s="83" t="s">
        <v>148</v>
      </c>
      <c r="BP154" s="105"/>
      <c r="BQ154" s="106">
        <f>IFERROR(BP154/BP157,0)</f>
        <v>0</v>
      </c>
      <c r="BS154" s="225">
        <f>BS149+1</f>
        <v>7</v>
      </c>
      <c r="BT154" s="225"/>
      <c r="BU154" s="225"/>
      <c r="BV154" s="225"/>
      <c r="BW154" s="225"/>
      <c r="BX154" s="83" t="s">
        <v>148</v>
      </c>
      <c r="BY154" s="105"/>
      <c r="BZ154" s="106">
        <f>IFERROR(BY154/BY157,0)</f>
        <v>0</v>
      </c>
      <c r="CB154" s="225">
        <f>CB149+1</f>
        <v>7</v>
      </c>
      <c r="CC154" s="225"/>
      <c r="CD154" s="225"/>
      <c r="CE154" s="225"/>
      <c r="CF154" s="225"/>
      <c r="CG154" s="83" t="s">
        <v>148</v>
      </c>
      <c r="CH154" s="105"/>
      <c r="CI154" s="106">
        <f>IFERROR(CH154/CH157,0)</f>
        <v>0</v>
      </c>
      <c r="CK154" s="225">
        <f>CK149+1</f>
        <v>7</v>
      </c>
      <c r="CL154" s="225"/>
      <c r="CM154" s="225"/>
      <c r="CN154" s="225"/>
      <c r="CO154" s="225"/>
      <c r="CP154" s="83" t="s">
        <v>148</v>
      </c>
      <c r="CQ154" s="105"/>
      <c r="CR154" s="106">
        <f>IFERROR(CQ154/CQ157,0)</f>
        <v>0</v>
      </c>
      <c r="CT154" s="225">
        <f>CT149+1</f>
        <v>7</v>
      </c>
      <c r="CU154" s="225"/>
      <c r="CV154" s="225"/>
      <c r="CW154" s="225"/>
      <c r="CX154" s="225"/>
      <c r="CY154" s="83" t="s">
        <v>148</v>
      </c>
      <c r="CZ154" s="105"/>
      <c r="DA154" s="106">
        <f>IFERROR(CZ154/CZ157,0)</f>
        <v>0</v>
      </c>
      <c r="DC154" s="225">
        <f>DC149+1</f>
        <v>7</v>
      </c>
      <c r="DD154" s="225"/>
      <c r="DE154" s="225"/>
      <c r="DF154" s="225"/>
      <c r="DG154" s="225"/>
      <c r="DH154" s="83" t="s">
        <v>148</v>
      </c>
      <c r="DI154" s="105"/>
      <c r="DJ154" s="106">
        <f>IFERROR(DI154/DI157,0)</f>
        <v>0</v>
      </c>
      <c r="DL154" s="225">
        <f>DL149+1</f>
        <v>7</v>
      </c>
      <c r="DM154" s="225"/>
      <c r="DN154" s="225"/>
      <c r="DO154" s="225"/>
      <c r="DP154" s="225"/>
      <c r="DQ154" s="83" t="s">
        <v>148</v>
      </c>
      <c r="DR154" s="105"/>
      <c r="DS154" s="106">
        <f>IFERROR(DR154/DR157,0)</f>
        <v>0</v>
      </c>
      <c r="DU154" s="225">
        <f>DU149+1</f>
        <v>7</v>
      </c>
      <c r="DV154" s="225"/>
      <c r="DW154" s="225"/>
      <c r="DX154" s="225"/>
      <c r="DY154" s="225"/>
      <c r="DZ154" s="83" t="s">
        <v>148</v>
      </c>
      <c r="EA154" s="105"/>
      <c r="EB154" s="106">
        <f>IFERROR(EA154/EA157,0)</f>
        <v>0</v>
      </c>
      <c r="ED154" s="225">
        <f>ED149+1</f>
        <v>7</v>
      </c>
      <c r="EE154" s="225"/>
      <c r="EF154" s="225"/>
      <c r="EG154" s="225"/>
      <c r="EH154" s="225"/>
      <c r="EI154" s="83" t="s">
        <v>148</v>
      </c>
      <c r="EJ154" s="105"/>
      <c r="EK154" s="106">
        <f>IFERROR(EJ154/EJ157,0)</f>
        <v>0</v>
      </c>
      <c r="EM154" s="225">
        <f>EM149+1</f>
        <v>7</v>
      </c>
      <c r="EN154" s="225"/>
      <c r="EO154" s="225"/>
      <c r="EP154" s="225"/>
      <c r="EQ154" s="225"/>
      <c r="ER154" s="83" t="s">
        <v>148</v>
      </c>
      <c r="ES154" s="105"/>
      <c r="ET154" s="106">
        <f>IFERROR(ES154/ES157,0)</f>
        <v>0</v>
      </c>
      <c r="EV154" s="225">
        <f>EV149+1</f>
        <v>7</v>
      </c>
      <c r="EW154" s="225"/>
      <c r="EX154" s="225"/>
      <c r="EY154" s="225"/>
      <c r="EZ154" s="225"/>
      <c r="FA154" s="83" t="s">
        <v>148</v>
      </c>
      <c r="FB154" s="105"/>
      <c r="FC154" s="106">
        <f>IFERROR(FB154/FB157,0)</f>
        <v>0</v>
      </c>
      <c r="FE154" s="225">
        <f>FE149+1</f>
        <v>7</v>
      </c>
      <c r="FF154" s="225"/>
      <c r="FG154" s="225"/>
      <c r="FH154" s="225"/>
      <c r="FI154" s="225"/>
      <c r="FJ154" s="83" t="s">
        <v>148</v>
      </c>
      <c r="FK154" s="105"/>
      <c r="FL154" s="106">
        <f>IFERROR(FK154/FK157,0)</f>
        <v>0</v>
      </c>
      <c r="FN154" s="225">
        <f>FN149+1</f>
        <v>7</v>
      </c>
      <c r="FO154" s="225" t="s">
        <v>314</v>
      </c>
      <c r="FP154" s="226">
        <v>4500000</v>
      </c>
      <c r="FQ154" s="225" t="s">
        <v>290</v>
      </c>
      <c r="FR154" s="225" t="s">
        <v>282</v>
      </c>
      <c r="FS154" s="83" t="s">
        <v>148</v>
      </c>
      <c r="FT154" s="105">
        <f>+FP154</f>
        <v>4500000</v>
      </c>
      <c r="FU154" s="106">
        <f>IFERROR(FT154/FT157,0)</f>
        <v>1</v>
      </c>
      <c r="FW154" s="225"/>
      <c r="FX154" s="225"/>
      <c r="FY154" s="225"/>
      <c r="FZ154" s="225"/>
      <c r="GA154" s="225"/>
      <c r="GB154" s="83" t="s">
        <v>148</v>
      </c>
      <c r="GC154" s="105"/>
      <c r="GD154" s="106">
        <f>IFERROR(GC154/GC157,0)</f>
        <v>0</v>
      </c>
      <c r="GF154" s="225">
        <f>GF149+1</f>
        <v>7</v>
      </c>
      <c r="GG154" s="225" t="s">
        <v>315</v>
      </c>
      <c r="GH154" s="226">
        <v>4301000</v>
      </c>
      <c r="GI154" s="225" t="s">
        <v>266</v>
      </c>
      <c r="GJ154" s="227" t="s">
        <v>170</v>
      </c>
      <c r="GK154" s="83" t="s">
        <v>148</v>
      </c>
      <c r="GL154" s="84">
        <f>GL157</f>
        <v>4301000</v>
      </c>
      <c r="GM154" s="106">
        <f>IFERROR(GL154/GL157,0)</f>
        <v>1</v>
      </c>
      <c r="GO154" s="225">
        <f>GO149+1</f>
        <v>7</v>
      </c>
      <c r="GP154" s="225"/>
      <c r="GQ154" s="225"/>
      <c r="GR154" s="225"/>
      <c r="GS154" s="225"/>
      <c r="GT154" s="83" t="s">
        <v>148</v>
      </c>
      <c r="GU154" s="105"/>
      <c r="GV154" s="106">
        <f>IFERROR(GU154/GU157,0)</f>
        <v>0</v>
      </c>
    </row>
    <row r="155" spans="2:204">
      <c r="B155" s="225"/>
      <c r="C155" s="225"/>
      <c r="D155" s="225"/>
      <c r="E155" s="225"/>
      <c r="F155" s="225"/>
      <c r="G155" s="83" t="s">
        <v>9</v>
      </c>
      <c r="H155" s="105"/>
      <c r="I155" s="106">
        <f t="shared" ref="I155:I156" si="574">IFERROR(H155/H158,0)</f>
        <v>0</v>
      </c>
      <c r="K155" s="225"/>
      <c r="L155" s="225"/>
      <c r="M155" s="225"/>
      <c r="N155" s="225"/>
      <c r="O155" s="225"/>
      <c r="P155" s="83" t="s">
        <v>9</v>
      </c>
      <c r="Q155" s="105"/>
      <c r="R155" s="106">
        <f t="shared" ref="R155:R156" si="575">IFERROR(Q155/Q158,0)</f>
        <v>0</v>
      </c>
      <c r="T155" s="225"/>
      <c r="U155" s="225"/>
      <c r="V155" s="225"/>
      <c r="W155" s="225"/>
      <c r="X155" s="225"/>
      <c r="Y155" s="83" t="s">
        <v>9</v>
      </c>
      <c r="Z155" s="105"/>
      <c r="AA155" s="106">
        <f t="shared" ref="AA155:AA156" si="576">IFERROR(Z155/Z158,0)</f>
        <v>0</v>
      </c>
      <c r="AB155" s="225"/>
      <c r="AC155" s="225"/>
      <c r="AD155" s="225"/>
      <c r="AE155" s="225"/>
      <c r="AF155" s="225"/>
      <c r="AG155" s="83" t="s">
        <v>9</v>
      </c>
      <c r="AH155" s="105"/>
      <c r="AI155" s="106">
        <f t="shared" ref="AI155:AI156" si="577">IFERROR(AH155/AH158,0)</f>
        <v>0</v>
      </c>
      <c r="AJ155" s="225"/>
      <c r="AK155" s="225"/>
      <c r="AL155" s="225"/>
      <c r="AM155" s="225"/>
      <c r="AN155" s="225"/>
      <c r="AO155" s="83" t="s">
        <v>9</v>
      </c>
      <c r="AP155" s="105"/>
      <c r="AQ155" s="106">
        <f t="shared" ref="AQ155:AQ156" si="578">IFERROR(AP155/AP158,0)</f>
        <v>0</v>
      </c>
      <c r="AR155" s="225"/>
      <c r="AS155" s="225"/>
      <c r="AT155" s="225"/>
      <c r="AU155" s="225"/>
      <c r="AV155" s="225"/>
      <c r="AW155" s="83" t="s">
        <v>9</v>
      </c>
      <c r="AX155" s="105"/>
      <c r="AY155" s="106">
        <f t="shared" ref="AY155:AY156" si="579">IFERROR(AX155/AX158,0)</f>
        <v>0</v>
      </c>
      <c r="BA155" s="225"/>
      <c r="BB155" s="225"/>
      <c r="BC155" s="225"/>
      <c r="BD155" s="225"/>
      <c r="BE155" s="225"/>
      <c r="BF155" s="83" t="s">
        <v>9</v>
      </c>
      <c r="BG155" s="105"/>
      <c r="BH155" s="106">
        <f t="shared" ref="BH155:BH156" si="580">IFERROR(BG155/BG158,0)</f>
        <v>0</v>
      </c>
      <c r="BJ155" s="225"/>
      <c r="BK155" s="225"/>
      <c r="BL155" s="225"/>
      <c r="BM155" s="225"/>
      <c r="BN155" s="225"/>
      <c r="BO155" s="83" t="s">
        <v>9</v>
      </c>
      <c r="BP155" s="105"/>
      <c r="BQ155" s="106">
        <f t="shared" ref="BQ155:BQ156" si="581">IFERROR(BP155/BP158,0)</f>
        <v>0</v>
      </c>
      <c r="BS155" s="225"/>
      <c r="BT155" s="225"/>
      <c r="BU155" s="225"/>
      <c r="BV155" s="225"/>
      <c r="BW155" s="225"/>
      <c r="BX155" s="83" t="s">
        <v>9</v>
      </c>
      <c r="BY155" s="105"/>
      <c r="BZ155" s="106">
        <f t="shared" ref="BZ155:BZ156" si="582">IFERROR(BY155/BY158,0)</f>
        <v>0</v>
      </c>
      <c r="CB155" s="225"/>
      <c r="CC155" s="225"/>
      <c r="CD155" s="225"/>
      <c r="CE155" s="225"/>
      <c r="CF155" s="225"/>
      <c r="CG155" s="83" t="s">
        <v>9</v>
      </c>
      <c r="CH155" s="105"/>
      <c r="CI155" s="106">
        <f t="shared" ref="CI155:CI156" si="583">IFERROR(CH155/CH158,0)</f>
        <v>0</v>
      </c>
      <c r="CK155" s="225"/>
      <c r="CL155" s="225"/>
      <c r="CM155" s="225"/>
      <c r="CN155" s="225"/>
      <c r="CO155" s="225"/>
      <c r="CP155" s="83" t="s">
        <v>9</v>
      </c>
      <c r="CQ155" s="105"/>
      <c r="CR155" s="106">
        <f t="shared" ref="CR155:CR156" si="584">IFERROR(CQ155/CQ158,0)</f>
        <v>0</v>
      </c>
      <c r="CT155" s="225"/>
      <c r="CU155" s="225"/>
      <c r="CV155" s="225"/>
      <c r="CW155" s="225"/>
      <c r="CX155" s="225"/>
      <c r="CY155" s="83" t="s">
        <v>9</v>
      </c>
      <c r="CZ155" s="105"/>
      <c r="DA155" s="106">
        <f t="shared" ref="DA155:DA156" si="585">IFERROR(CZ155/CZ158,0)</f>
        <v>0</v>
      </c>
      <c r="DC155" s="225"/>
      <c r="DD155" s="225"/>
      <c r="DE155" s="225"/>
      <c r="DF155" s="225"/>
      <c r="DG155" s="225"/>
      <c r="DH155" s="83" t="s">
        <v>9</v>
      </c>
      <c r="DI155" s="105"/>
      <c r="DJ155" s="106">
        <f t="shared" ref="DJ155:DJ156" si="586">IFERROR(DI155/DI158,0)</f>
        <v>0</v>
      </c>
      <c r="DL155" s="225"/>
      <c r="DM155" s="225"/>
      <c r="DN155" s="225"/>
      <c r="DO155" s="225"/>
      <c r="DP155" s="225"/>
      <c r="DQ155" s="83" t="s">
        <v>9</v>
      </c>
      <c r="DR155" s="105"/>
      <c r="DS155" s="106">
        <f t="shared" ref="DS155:DS156" si="587">IFERROR(DR155/DR158,0)</f>
        <v>0</v>
      </c>
      <c r="DU155" s="225"/>
      <c r="DV155" s="225"/>
      <c r="DW155" s="225"/>
      <c r="DX155" s="225"/>
      <c r="DY155" s="225"/>
      <c r="DZ155" s="83" t="s">
        <v>9</v>
      </c>
      <c r="EA155" s="105"/>
      <c r="EB155" s="106">
        <f t="shared" ref="EB155:EB156" si="588">IFERROR(EA155/EA158,0)</f>
        <v>0</v>
      </c>
      <c r="ED155" s="225"/>
      <c r="EE155" s="225"/>
      <c r="EF155" s="225"/>
      <c r="EG155" s="225"/>
      <c r="EH155" s="225"/>
      <c r="EI155" s="83" t="s">
        <v>9</v>
      </c>
      <c r="EJ155" s="105"/>
      <c r="EK155" s="106">
        <f t="shared" ref="EK155:EK156" si="589">IFERROR(EJ155/EJ158,0)</f>
        <v>0</v>
      </c>
      <c r="EM155" s="225"/>
      <c r="EN155" s="225"/>
      <c r="EO155" s="225"/>
      <c r="EP155" s="225"/>
      <c r="EQ155" s="225"/>
      <c r="ER155" s="83" t="s">
        <v>9</v>
      </c>
      <c r="ES155" s="105"/>
      <c r="ET155" s="106">
        <f t="shared" ref="ET155:ET156" si="590">IFERROR(ES155/ES158,0)</f>
        <v>0</v>
      </c>
      <c r="EV155" s="225"/>
      <c r="EW155" s="225"/>
      <c r="EX155" s="225"/>
      <c r="EY155" s="225"/>
      <c r="EZ155" s="225"/>
      <c r="FA155" s="83" t="s">
        <v>9</v>
      </c>
      <c r="FB155" s="105"/>
      <c r="FC155" s="106">
        <f t="shared" ref="FC155:FC156" si="591">IFERROR(FB155/FB158,0)</f>
        <v>0</v>
      </c>
      <c r="FE155" s="225"/>
      <c r="FF155" s="225"/>
      <c r="FG155" s="225"/>
      <c r="FH155" s="225"/>
      <c r="FI155" s="225"/>
      <c r="FJ155" s="83" t="s">
        <v>9</v>
      </c>
      <c r="FK155" s="105"/>
      <c r="FL155" s="106">
        <f t="shared" ref="FL155:FL156" si="592">IFERROR(FK155/FK158,0)</f>
        <v>0</v>
      </c>
      <c r="FN155" s="225"/>
      <c r="FO155" s="225"/>
      <c r="FP155" s="226"/>
      <c r="FQ155" s="225"/>
      <c r="FR155" s="225"/>
      <c r="FS155" s="83" t="s">
        <v>9</v>
      </c>
      <c r="FT155" s="105">
        <v>0</v>
      </c>
      <c r="FU155" s="106">
        <f t="shared" ref="FU155:FU156" si="593">IFERROR(FT155/FT158,0)</f>
        <v>0</v>
      </c>
      <c r="FW155" s="225"/>
      <c r="FX155" s="225"/>
      <c r="FY155" s="225"/>
      <c r="FZ155" s="225"/>
      <c r="GA155" s="225"/>
      <c r="GB155" s="83" t="s">
        <v>9</v>
      </c>
      <c r="GC155" s="105"/>
      <c r="GD155" s="106">
        <f t="shared" ref="GD155:GD156" si="594">IFERROR(GC155/GC158,0)</f>
        <v>0</v>
      </c>
      <c r="GF155" s="225"/>
      <c r="GG155" s="225"/>
      <c r="GH155" s="226"/>
      <c r="GI155" s="225"/>
      <c r="GJ155" s="228"/>
      <c r="GK155" s="83" t="s">
        <v>9</v>
      </c>
      <c r="GL155" s="84">
        <v>0</v>
      </c>
      <c r="GM155" s="106">
        <f t="shared" ref="GM155:GM156" si="595">IFERROR(GL155/GL158,0)</f>
        <v>0</v>
      </c>
      <c r="GO155" s="225"/>
      <c r="GP155" s="225"/>
      <c r="GQ155" s="225"/>
      <c r="GR155" s="225"/>
      <c r="GS155" s="225"/>
      <c r="GT155" s="83" t="s">
        <v>9</v>
      </c>
      <c r="GU155" s="105"/>
      <c r="GV155" s="106">
        <f t="shared" ref="GV155:GV156" si="596">IFERROR(GU155/GU158,0)</f>
        <v>0</v>
      </c>
    </row>
    <row r="156" spans="2:204">
      <c r="B156" s="225"/>
      <c r="C156" s="225"/>
      <c r="D156" s="225"/>
      <c r="E156" s="225"/>
      <c r="F156" s="225"/>
      <c r="G156" s="83" t="s">
        <v>8</v>
      </c>
      <c r="H156" s="105"/>
      <c r="I156" s="106">
        <f t="shared" si="574"/>
        <v>0</v>
      </c>
      <c r="K156" s="225"/>
      <c r="L156" s="225"/>
      <c r="M156" s="225"/>
      <c r="N156" s="225"/>
      <c r="O156" s="225"/>
      <c r="P156" s="83" t="s">
        <v>8</v>
      </c>
      <c r="Q156" s="105"/>
      <c r="R156" s="106">
        <f t="shared" si="575"/>
        <v>0</v>
      </c>
      <c r="T156" s="225"/>
      <c r="U156" s="225"/>
      <c r="V156" s="225"/>
      <c r="W156" s="225"/>
      <c r="X156" s="225"/>
      <c r="Y156" s="83" t="s">
        <v>8</v>
      </c>
      <c r="Z156" s="105"/>
      <c r="AA156" s="106">
        <f t="shared" si="576"/>
        <v>0</v>
      </c>
      <c r="AB156" s="225"/>
      <c r="AC156" s="225"/>
      <c r="AD156" s="225"/>
      <c r="AE156" s="225"/>
      <c r="AF156" s="225"/>
      <c r="AG156" s="83" t="s">
        <v>8</v>
      </c>
      <c r="AH156" s="105"/>
      <c r="AI156" s="106">
        <f t="shared" si="577"/>
        <v>0</v>
      </c>
      <c r="AJ156" s="225"/>
      <c r="AK156" s="225"/>
      <c r="AL156" s="225"/>
      <c r="AM156" s="225"/>
      <c r="AN156" s="225"/>
      <c r="AO156" s="83" t="s">
        <v>8</v>
      </c>
      <c r="AP156" s="105"/>
      <c r="AQ156" s="106">
        <f t="shared" si="578"/>
        <v>0</v>
      </c>
      <c r="AR156" s="225"/>
      <c r="AS156" s="225"/>
      <c r="AT156" s="225"/>
      <c r="AU156" s="225"/>
      <c r="AV156" s="225"/>
      <c r="AW156" s="83" t="s">
        <v>8</v>
      </c>
      <c r="AX156" s="105"/>
      <c r="AY156" s="106">
        <f t="shared" si="579"/>
        <v>0</v>
      </c>
      <c r="BA156" s="225"/>
      <c r="BB156" s="225"/>
      <c r="BC156" s="225"/>
      <c r="BD156" s="225"/>
      <c r="BE156" s="225"/>
      <c r="BF156" s="83" t="s">
        <v>8</v>
      </c>
      <c r="BG156" s="105"/>
      <c r="BH156" s="106">
        <f t="shared" si="580"/>
        <v>0</v>
      </c>
      <c r="BJ156" s="225"/>
      <c r="BK156" s="225"/>
      <c r="BL156" s="225"/>
      <c r="BM156" s="225"/>
      <c r="BN156" s="225"/>
      <c r="BO156" s="83" t="s">
        <v>8</v>
      </c>
      <c r="BP156" s="105"/>
      <c r="BQ156" s="106">
        <f t="shared" si="581"/>
        <v>0</v>
      </c>
      <c r="BS156" s="225"/>
      <c r="BT156" s="225"/>
      <c r="BU156" s="225"/>
      <c r="BV156" s="225"/>
      <c r="BW156" s="225"/>
      <c r="BX156" s="83" t="s">
        <v>8</v>
      </c>
      <c r="BY156" s="105"/>
      <c r="BZ156" s="106">
        <f t="shared" si="582"/>
        <v>0</v>
      </c>
      <c r="CB156" s="225"/>
      <c r="CC156" s="225"/>
      <c r="CD156" s="225"/>
      <c r="CE156" s="225"/>
      <c r="CF156" s="225"/>
      <c r="CG156" s="83" t="s">
        <v>8</v>
      </c>
      <c r="CH156" s="105"/>
      <c r="CI156" s="106">
        <f t="shared" si="583"/>
        <v>0</v>
      </c>
      <c r="CK156" s="225"/>
      <c r="CL156" s="225"/>
      <c r="CM156" s="225"/>
      <c r="CN156" s="225"/>
      <c r="CO156" s="225"/>
      <c r="CP156" s="83" t="s">
        <v>8</v>
      </c>
      <c r="CQ156" s="105"/>
      <c r="CR156" s="106">
        <f t="shared" si="584"/>
        <v>0</v>
      </c>
      <c r="CT156" s="225"/>
      <c r="CU156" s="225"/>
      <c r="CV156" s="225"/>
      <c r="CW156" s="225"/>
      <c r="CX156" s="225"/>
      <c r="CY156" s="83" t="s">
        <v>8</v>
      </c>
      <c r="CZ156" s="105"/>
      <c r="DA156" s="106">
        <f t="shared" si="585"/>
        <v>0</v>
      </c>
      <c r="DC156" s="225"/>
      <c r="DD156" s="225"/>
      <c r="DE156" s="225"/>
      <c r="DF156" s="225"/>
      <c r="DG156" s="225"/>
      <c r="DH156" s="83" t="s">
        <v>8</v>
      </c>
      <c r="DI156" s="105"/>
      <c r="DJ156" s="106">
        <f t="shared" si="586"/>
        <v>0</v>
      </c>
      <c r="DL156" s="225"/>
      <c r="DM156" s="225"/>
      <c r="DN156" s="225"/>
      <c r="DO156" s="225"/>
      <c r="DP156" s="225"/>
      <c r="DQ156" s="83" t="s">
        <v>8</v>
      </c>
      <c r="DR156" s="105"/>
      <c r="DS156" s="106">
        <f t="shared" si="587"/>
        <v>0</v>
      </c>
      <c r="DU156" s="225"/>
      <c r="DV156" s="225"/>
      <c r="DW156" s="225"/>
      <c r="DX156" s="225"/>
      <c r="DY156" s="225"/>
      <c r="DZ156" s="83" t="s">
        <v>8</v>
      </c>
      <c r="EA156" s="105"/>
      <c r="EB156" s="106">
        <f t="shared" si="588"/>
        <v>0</v>
      </c>
      <c r="ED156" s="225"/>
      <c r="EE156" s="225"/>
      <c r="EF156" s="225"/>
      <c r="EG156" s="225"/>
      <c r="EH156" s="225"/>
      <c r="EI156" s="83" t="s">
        <v>8</v>
      </c>
      <c r="EJ156" s="105"/>
      <c r="EK156" s="106">
        <f t="shared" si="589"/>
        <v>0</v>
      </c>
      <c r="EM156" s="225"/>
      <c r="EN156" s="225"/>
      <c r="EO156" s="225"/>
      <c r="EP156" s="225"/>
      <c r="EQ156" s="225"/>
      <c r="ER156" s="83" t="s">
        <v>8</v>
      </c>
      <c r="ES156" s="105"/>
      <c r="ET156" s="106">
        <f t="shared" si="590"/>
        <v>0</v>
      </c>
      <c r="EV156" s="225"/>
      <c r="EW156" s="225"/>
      <c r="EX156" s="225"/>
      <c r="EY156" s="225"/>
      <c r="EZ156" s="225"/>
      <c r="FA156" s="83" t="s">
        <v>8</v>
      </c>
      <c r="FB156" s="105"/>
      <c r="FC156" s="106">
        <f t="shared" si="591"/>
        <v>0</v>
      </c>
      <c r="FE156" s="225"/>
      <c r="FF156" s="225"/>
      <c r="FG156" s="225"/>
      <c r="FH156" s="225"/>
      <c r="FI156" s="225"/>
      <c r="FJ156" s="83" t="s">
        <v>8</v>
      </c>
      <c r="FK156" s="105"/>
      <c r="FL156" s="106">
        <f t="shared" si="592"/>
        <v>0</v>
      </c>
      <c r="FN156" s="225"/>
      <c r="FO156" s="225"/>
      <c r="FP156" s="226"/>
      <c r="FQ156" s="225"/>
      <c r="FR156" s="225"/>
      <c r="FS156" s="83" t="s">
        <v>8</v>
      </c>
      <c r="FT156" s="105">
        <v>0</v>
      </c>
      <c r="FU156" s="106">
        <f t="shared" si="593"/>
        <v>0</v>
      </c>
      <c r="FW156" s="225"/>
      <c r="FX156" s="225"/>
      <c r="FY156" s="225"/>
      <c r="FZ156" s="225"/>
      <c r="GA156" s="225"/>
      <c r="GB156" s="83" t="s">
        <v>8</v>
      </c>
      <c r="GC156" s="105"/>
      <c r="GD156" s="106">
        <f t="shared" si="594"/>
        <v>0</v>
      </c>
      <c r="GF156" s="225"/>
      <c r="GG156" s="225"/>
      <c r="GH156" s="226"/>
      <c r="GI156" s="225"/>
      <c r="GJ156" s="228"/>
      <c r="GK156" s="83" t="s">
        <v>8</v>
      </c>
      <c r="GL156" s="84">
        <v>0</v>
      </c>
      <c r="GM156" s="106">
        <f t="shared" si="595"/>
        <v>0</v>
      </c>
      <c r="GO156" s="225"/>
      <c r="GP156" s="225"/>
      <c r="GQ156" s="225"/>
      <c r="GR156" s="225"/>
      <c r="GS156" s="225"/>
      <c r="GT156" s="83" t="s">
        <v>8</v>
      </c>
      <c r="GU156" s="105"/>
      <c r="GV156" s="106">
        <f t="shared" si="596"/>
        <v>0</v>
      </c>
    </row>
    <row r="157" spans="2:204" ht="75.75" customHeight="1">
      <c r="B157" s="225"/>
      <c r="C157" s="225"/>
      <c r="D157" s="225"/>
      <c r="E157" s="225"/>
      <c r="F157" s="225"/>
      <c r="G157" s="83" t="s">
        <v>11</v>
      </c>
      <c r="H157" s="105">
        <f>D154</f>
        <v>0</v>
      </c>
      <c r="I157" s="83"/>
      <c r="K157" s="225"/>
      <c r="L157" s="225"/>
      <c r="M157" s="225"/>
      <c r="N157" s="225"/>
      <c r="O157" s="225"/>
      <c r="P157" s="83" t="s">
        <v>11</v>
      </c>
      <c r="Q157" s="105">
        <f>M154</f>
        <v>0</v>
      </c>
      <c r="R157" s="83"/>
      <c r="T157" s="225"/>
      <c r="U157" s="225"/>
      <c r="V157" s="225"/>
      <c r="W157" s="225"/>
      <c r="X157" s="225"/>
      <c r="Y157" s="83" t="s">
        <v>11</v>
      </c>
      <c r="Z157" s="105">
        <f>V154</f>
        <v>0</v>
      </c>
      <c r="AA157" s="83"/>
      <c r="AB157" s="225"/>
      <c r="AC157" s="225"/>
      <c r="AD157" s="225"/>
      <c r="AE157" s="225"/>
      <c r="AF157" s="225"/>
      <c r="AG157" s="83" t="s">
        <v>11</v>
      </c>
      <c r="AH157" s="105">
        <f>AD154</f>
        <v>0</v>
      </c>
      <c r="AI157" s="83"/>
      <c r="AJ157" s="225"/>
      <c r="AK157" s="225"/>
      <c r="AL157" s="225"/>
      <c r="AM157" s="225"/>
      <c r="AN157" s="225"/>
      <c r="AO157" s="83" t="s">
        <v>11</v>
      </c>
      <c r="AP157" s="105">
        <f>AL154</f>
        <v>0</v>
      </c>
      <c r="AQ157" s="83"/>
      <c r="AR157" s="225"/>
      <c r="AS157" s="225"/>
      <c r="AT157" s="225"/>
      <c r="AU157" s="225"/>
      <c r="AV157" s="225"/>
      <c r="AW157" s="83" t="s">
        <v>11</v>
      </c>
      <c r="AX157" s="105">
        <f>AT154</f>
        <v>0</v>
      </c>
      <c r="AY157" s="83"/>
      <c r="BA157" s="225"/>
      <c r="BB157" s="225"/>
      <c r="BC157" s="225"/>
      <c r="BD157" s="225"/>
      <c r="BE157" s="225"/>
      <c r="BF157" s="83" t="s">
        <v>11</v>
      </c>
      <c r="BG157" s="105">
        <f>BC154</f>
        <v>0</v>
      </c>
      <c r="BH157" s="83"/>
      <c r="BJ157" s="225"/>
      <c r="BK157" s="225"/>
      <c r="BL157" s="225"/>
      <c r="BM157" s="225"/>
      <c r="BN157" s="225"/>
      <c r="BO157" s="83" t="s">
        <v>11</v>
      </c>
      <c r="BP157" s="105">
        <f>BL154</f>
        <v>0</v>
      </c>
      <c r="BQ157" s="83"/>
      <c r="BS157" s="225"/>
      <c r="BT157" s="225"/>
      <c r="BU157" s="225"/>
      <c r="BV157" s="225"/>
      <c r="BW157" s="225"/>
      <c r="BX157" s="83" t="s">
        <v>11</v>
      </c>
      <c r="BY157" s="105">
        <f>BU154</f>
        <v>0</v>
      </c>
      <c r="BZ157" s="83"/>
      <c r="CB157" s="225"/>
      <c r="CC157" s="225"/>
      <c r="CD157" s="225"/>
      <c r="CE157" s="225"/>
      <c r="CF157" s="225"/>
      <c r="CG157" s="83" t="s">
        <v>11</v>
      </c>
      <c r="CH157" s="105">
        <f>CD154</f>
        <v>0</v>
      </c>
      <c r="CI157" s="83"/>
      <c r="CK157" s="225"/>
      <c r="CL157" s="225"/>
      <c r="CM157" s="225"/>
      <c r="CN157" s="225"/>
      <c r="CO157" s="225"/>
      <c r="CP157" s="83" t="s">
        <v>11</v>
      </c>
      <c r="CQ157" s="105">
        <f>CM154</f>
        <v>0</v>
      </c>
      <c r="CR157" s="83"/>
      <c r="CT157" s="225"/>
      <c r="CU157" s="225"/>
      <c r="CV157" s="225"/>
      <c r="CW157" s="225"/>
      <c r="CX157" s="225"/>
      <c r="CY157" s="83" t="s">
        <v>11</v>
      </c>
      <c r="CZ157" s="105">
        <f>CV154</f>
        <v>0</v>
      </c>
      <c r="DA157" s="83"/>
      <c r="DC157" s="225"/>
      <c r="DD157" s="225"/>
      <c r="DE157" s="225"/>
      <c r="DF157" s="225"/>
      <c r="DG157" s="225"/>
      <c r="DH157" s="83" t="s">
        <v>11</v>
      </c>
      <c r="DI157" s="105">
        <f>DE154</f>
        <v>0</v>
      </c>
      <c r="DJ157" s="83"/>
      <c r="DL157" s="225"/>
      <c r="DM157" s="225"/>
      <c r="DN157" s="225"/>
      <c r="DO157" s="225"/>
      <c r="DP157" s="225"/>
      <c r="DQ157" s="83" t="s">
        <v>11</v>
      </c>
      <c r="DR157" s="105">
        <f>DN154</f>
        <v>0</v>
      </c>
      <c r="DS157" s="83"/>
      <c r="DU157" s="225"/>
      <c r="DV157" s="225"/>
      <c r="DW157" s="225"/>
      <c r="DX157" s="225"/>
      <c r="DY157" s="225"/>
      <c r="DZ157" s="83" t="s">
        <v>11</v>
      </c>
      <c r="EA157" s="105">
        <f>DW154</f>
        <v>0</v>
      </c>
      <c r="EB157" s="83"/>
      <c r="ED157" s="225"/>
      <c r="EE157" s="225"/>
      <c r="EF157" s="225"/>
      <c r="EG157" s="225"/>
      <c r="EH157" s="225"/>
      <c r="EI157" s="83" t="s">
        <v>11</v>
      </c>
      <c r="EJ157" s="105">
        <f>EF154</f>
        <v>0</v>
      </c>
      <c r="EK157" s="83"/>
      <c r="EM157" s="225"/>
      <c r="EN157" s="225"/>
      <c r="EO157" s="225"/>
      <c r="EP157" s="225"/>
      <c r="EQ157" s="225"/>
      <c r="ER157" s="83" t="s">
        <v>11</v>
      </c>
      <c r="ES157" s="105">
        <f>EO154</f>
        <v>0</v>
      </c>
      <c r="ET157" s="83"/>
      <c r="EV157" s="225"/>
      <c r="EW157" s="225"/>
      <c r="EX157" s="225"/>
      <c r="EY157" s="225"/>
      <c r="EZ157" s="225"/>
      <c r="FA157" s="83" t="s">
        <v>11</v>
      </c>
      <c r="FB157" s="105">
        <f>EX154</f>
        <v>0</v>
      </c>
      <c r="FC157" s="83"/>
      <c r="FE157" s="225"/>
      <c r="FF157" s="225"/>
      <c r="FG157" s="225"/>
      <c r="FH157" s="225"/>
      <c r="FI157" s="225"/>
      <c r="FJ157" s="83" t="s">
        <v>11</v>
      </c>
      <c r="FK157" s="105">
        <f>FG154</f>
        <v>0</v>
      </c>
      <c r="FL157" s="83"/>
      <c r="FN157" s="225"/>
      <c r="FO157" s="225"/>
      <c r="FP157" s="226"/>
      <c r="FQ157" s="225"/>
      <c r="FR157" s="225"/>
      <c r="FS157" s="83" t="s">
        <v>11</v>
      </c>
      <c r="FT157" s="105">
        <f>FP154</f>
        <v>4500000</v>
      </c>
      <c r="FU157" s="83"/>
      <c r="FW157" s="225"/>
      <c r="FX157" s="225"/>
      <c r="FY157" s="225"/>
      <c r="FZ157" s="225"/>
      <c r="GA157" s="225"/>
      <c r="GB157" s="83" t="s">
        <v>11</v>
      </c>
      <c r="GC157" s="105">
        <f>FY154</f>
        <v>0</v>
      </c>
      <c r="GD157" s="83"/>
      <c r="GF157" s="225"/>
      <c r="GG157" s="225"/>
      <c r="GH157" s="226"/>
      <c r="GI157" s="225"/>
      <c r="GJ157" s="229"/>
      <c r="GK157" s="83" t="s">
        <v>11</v>
      </c>
      <c r="GL157" s="84">
        <f>GH154</f>
        <v>4301000</v>
      </c>
      <c r="GM157" s="83"/>
      <c r="GO157" s="225"/>
      <c r="GP157" s="225"/>
      <c r="GQ157" s="225"/>
      <c r="GR157" s="225"/>
      <c r="GS157" s="225"/>
      <c r="GT157" s="83" t="s">
        <v>11</v>
      </c>
      <c r="GU157" s="105">
        <f>GQ154</f>
        <v>0</v>
      </c>
      <c r="GV157" s="83"/>
    </row>
    <row r="158" spans="2:204" ht="18.75" customHeight="1">
      <c r="B158" s="102"/>
      <c r="H158" s="107"/>
      <c r="I158" s="104"/>
      <c r="K158" s="102"/>
      <c r="Q158" s="107"/>
      <c r="R158" s="104"/>
      <c r="T158" s="102"/>
      <c r="Z158" s="107"/>
      <c r="AA158" s="104"/>
      <c r="AB158" s="102"/>
      <c r="AH158" s="107"/>
      <c r="AI158" s="104"/>
      <c r="AJ158" s="102"/>
      <c r="AP158" s="107"/>
      <c r="AQ158" s="104"/>
      <c r="AR158" s="102"/>
      <c r="AX158" s="107"/>
      <c r="AY158" s="104"/>
      <c r="BA158" s="102"/>
      <c r="BG158" s="107"/>
      <c r="BH158" s="104"/>
      <c r="BJ158" s="102"/>
      <c r="BP158" s="107"/>
      <c r="BQ158" s="104"/>
      <c r="BS158" s="102"/>
      <c r="BY158" s="107"/>
      <c r="BZ158" s="104"/>
      <c r="CB158" s="102"/>
      <c r="CH158" s="107"/>
      <c r="CI158" s="104"/>
      <c r="CK158" s="102"/>
      <c r="CQ158" s="107"/>
      <c r="CR158" s="104"/>
      <c r="CT158" s="102"/>
      <c r="CZ158" s="107"/>
      <c r="DA158" s="104"/>
      <c r="DC158" s="102"/>
      <c r="DI158" s="107"/>
      <c r="DJ158" s="104"/>
      <c r="DL158" s="102"/>
      <c r="DR158" s="107"/>
      <c r="DS158" s="104"/>
      <c r="DU158" s="102"/>
      <c r="EA158" s="107"/>
      <c r="EB158" s="104"/>
      <c r="ED158" s="102"/>
      <c r="EJ158" s="107"/>
      <c r="EK158" s="104"/>
      <c r="EM158" s="102"/>
      <c r="ES158" s="107"/>
      <c r="ET158" s="104"/>
      <c r="EV158" s="102"/>
      <c r="FB158" s="107"/>
      <c r="FC158" s="104"/>
      <c r="FE158" s="102"/>
      <c r="FK158" s="107"/>
      <c r="FL158" s="104"/>
      <c r="FN158" s="102"/>
      <c r="FP158" s="107"/>
      <c r="FT158" s="107"/>
      <c r="FU158" s="104"/>
      <c r="FW158" s="102"/>
      <c r="GC158" s="107"/>
      <c r="GD158" s="104"/>
      <c r="GF158" s="102"/>
      <c r="GM158" s="104"/>
      <c r="GO158" s="102"/>
      <c r="GU158" s="107"/>
      <c r="GV158" s="104"/>
    </row>
    <row r="159" spans="2:204" ht="11.25" customHeight="1">
      <c r="B159" s="225">
        <f>B154+1</f>
        <v>8</v>
      </c>
      <c r="C159" s="225"/>
      <c r="D159" s="225"/>
      <c r="E159" s="225"/>
      <c r="F159" s="225"/>
      <c r="G159" s="83" t="s">
        <v>148</v>
      </c>
      <c r="H159" s="105"/>
      <c r="I159" s="106">
        <f>IFERROR(H159/H162,0)</f>
        <v>0</v>
      </c>
      <c r="K159" s="225">
        <f>K154+1</f>
        <v>8</v>
      </c>
      <c r="L159" s="225"/>
      <c r="M159" s="225"/>
      <c r="N159" s="225"/>
      <c r="O159" s="225"/>
      <c r="P159" s="83" t="s">
        <v>148</v>
      </c>
      <c r="Q159" s="105"/>
      <c r="R159" s="106">
        <f>IFERROR(Q159/Q162,0)</f>
        <v>0</v>
      </c>
      <c r="T159" s="225">
        <f>T154+1</f>
        <v>8</v>
      </c>
      <c r="U159" s="225"/>
      <c r="V159" s="225"/>
      <c r="W159" s="225"/>
      <c r="X159" s="225"/>
      <c r="Y159" s="83" t="s">
        <v>148</v>
      </c>
      <c r="Z159" s="105"/>
      <c r="AA159" s="106">
        <f>IFERROR(Z159/Z162,0)</f>
        <v>0</v>
      </c>
      <c r="AB159" s="225">
        <f>AB154+1</f>
        <v>8</v>
      </c>
      <c r="AC159" s="225"/>
      <c r="AD159" s="225"/>
      <c r="AE159" s="225"/>
      <c r="AF159" s="225"/>
      <c r="AG159" s="83" t="s">
        <v>148</v>
      </c>
      <c r="AH159" s="105"/>
      <c r="AI159" s="106">
        <f>IFERROR(AH159/AH162,0)</f>
        <v>0</v>
      </c>
      <c r="AJ159" s="225">
        <f>AJ154+1</f>
        <v>8</v>
      </c>
      <c r="AK159" s="225"/>
      <c r="AL159" s="225"/>
      <c r="AM159" s="225"/>
      <c r="AN159" s="225"/>
      <c r="AO159" s="83" t="s">
        <v>148</v>
      </c>
      <c r="AP159" s="105"/>
      <c r="AQ159" s="106">
        <f>IFERROR(AP159/AP162,0)</f>
        <v>0</v>
      </c>
      <c r="AR159" s="225">
        <f>AR154+1</f>
        <v>8</v>
      </c>
      <c r="AS159" s="225"/>
      <c r="AT159" s="225"/>
      <c r="AU159" s="225"/>
      <c r="AV159" s="225"/>
      <c r="AW159" s="83" t="s">
        <v>148</v>
      </c>
      <c r="AX159" s="105"/>
      <c r="AY159" s="106">
        <f>IFERROR(AX159/AX162,0)</f>
        <v>0</v>
      </c>
      <c r="BA159" s="225">
        <f>BA154+1</f>
        <v>8</v>
      </c>
      <c r="BB159" s="225"/>
      <c r="BC159" s="225"/>
      <c r="BD159" s="225"/>
      <c r="BE159" s="225"/>
      <c r="BF159" s="83" t="s">
        <v>148</v>
      </c>
      <c r="BG159" s="105"/>
      <c r="BH159" s="106">
        <f>IFERROR(BG159/BG162,0)</f>
        <v>0</v>
      </c>
      <c r="BJ159" s="225">
        <f>BJ154+1</f>
        <v>8</v>
      </c>
      <c r="BK159" s="225"/>
      <c r="BL159" s="225"/>
      <c r="BM159" s="225"/>
      <c r="BN159" s="225"/>
      <c r="BO159" s="83" t="s">
        <v>148</v>
      </c>
      <c r="BP159" s="105"/>
      <c r="BQ159" s="106">
        <f>IFERROR(BP159/BP162,0)</f>
        <v>0</v>
      </c>
      <c r="BS159" s="225">
        <f>BS154+1</f>
        <v>8</v>
      </c>
      <c r="BT159" s="225"/>
      <c r="BU159" s="225"/>
      <c r="BV159" s="225"/>
      <c r="BW159" s="225"/>
      <c r="BX159" s="83" t="s">
        <v>148</v>
      </c>
      <c r="BY159" s="105"/>
      <c r="BZ159" s="106">
        <f>IFERROR(BY159/BY162,0)</f>
        <v>0</v>
      </c>
      <c r="CB159" s="225">
        <f>CB154+1</f>
        <v>8</v>
      </c>
      <c r="CC159" s="225"/>
      <c r="CD159" s="225"/>
      <c r="CE159" s="225"/>
      <c r="CF159" s="225"/>
      <c r="CG159" s="83" t="s">
        <v>148</v>
      </c>
      <c r="CH159" s="105"/>
      <c r="CI159" s="106">
        <f>IFERROR(CH159/CH162,0)</f>
        <v>0</v>
      </c>
      <c r="CK159" s="225">
        <f>CK154+1</f>
        <v>8</v>
      </c>
      <c r="CL159" s="225"/>
      <c r="CM159" s="225"/>
      <c r="CN159" s="225"/>
      <c r="CO159" s="225"/>
      <c r="CP159" s="83" t="s">
        <v>148</v>
      </c>
      <c r="CQ159" s="105"/>
      <c r="CR159" s="106">
        <f>IFERROR(CQ159/CQ162,0)</f>
        <v>0</v>
      </c>
      <c r="CT159" s="225">
        <f>CT154+1</f>
        <v>8</v>
      </c>
      <c r="CU159" s="225"/>
      <c r="CV159" s="225"/>
      <c r="CW159" s="225"/>
      <c r="CX159" s="225"/>
      <c r="CY159" s="83" t="s">
        <v>148</v>
      </c>
      <c r="CZ159" s="105"/>
      <c r="DA159" s="106">
        <f>IFERROR(CZ159/CZ162,0)</f>
        <v>0</v>
      </c>
      <c r="DC159" s="225">
        <f>DC154+1</f>
        <v>8</v>
      </c>
      <c r="DD159" s="225"/>
      <c r="DE159" s="225"/>
      <c r="DF159" s="225"/>
      <c r="DG159" s="225"/>
      <c r="DH159" s="83" t="s">
        <v>148</v>
      </c>
      <c r="DI159" s="105"/>
      <c r="DJ159" s="106">
        <f>IFERROR(DI159/DI162,0)</f>
        <v>0</v>
      </c>
      <c r="DL159" s="225">
        <f>DL154+1</f>
        <v>8</v>
      </c>
      <c r="DM159" s="225"/>
      <c r="DN159" s="225"/>
      <c r="DO159" s="225"/>
      <c r="DP159" s="225"/>
      <c r="DQ159" s="83" t="s">
        <v>148</v>
      </c>
      <c r="DR159" s="105"/>
      <c r="DS159" s="106">
        <f>IFERROR(DR159/DR162,0)</f>
        <v>0</v>
      </c>
      <c r="DU159" s="225">
        <f>DU154+1</f>
        <v>8</v>
      </c>
      <c r="DV159" s="225"/>
      <c r="DW159" s="225"/>
      <c r="DX159" s="225"/>
      <c r="DY159" s="225"/>
      <c r="DZ159" s="83" t="s">
        <v>148</v>
      </c>
      <c r="EA159" s="105"/>
      <c r="EB159" s="106">
        <f>IFERROR(EA159/EA162,0)</f>
        <v>0</v>
      </c>
      <c r="ED159" s="225">
        <f>ED154+1</f>
        <v>8</v>
      </c>
      <c r="EE159" s="225"/>
      <c r="EF159" s="225"/>
      <c r="EG159" s="225"/>
      <c r="EH159" s="225"/>
      <c r="EI159" s="83" t="s">
        <v>148</v>
      </c>
      <c r="EJ159" s="105"/>
      <c r="EK159" s="106">
        <f>IFERROR(EJ159/EJ162,0)</f>
        <v>0</v>
      </c>
      <c r="EM159" s="225">
        <f>EM154+1</f>
        <v>8</v>
      </c>
      <c r="EN159" s="225"/>
      <c r="EO159" s="225"/>
      <c r="EP159" s="225"/>
      <c r="EQ159" s="225"/>
      <c r="ER159" s="83" t="s">
        <v>148</v>
      </c>
      <c r="ES159" s="105"/>
      <c r="ET159" s="106">
        <f>IFERROR(ES159/ES162,0)</f>
        <v>0</v>
      </c>
      <c r="EV159" s="225">
        <f>EV154+1</f>
        <v>8</v>
      </c>
      <c r="EW159" s="225"/>
      <c r="EX159" s="225"/>
      <c r="EY159" s="225"/>
      <c r="EZ159" s="225"/>
      <c r="FA159" s="83" t="s">
        <v>148</v>
      </c>
      <c r="FB159" s="105"/>
      <c r="FC159" s="106">
        <f>IFERROR(FB159/FB162,0)</f>
        <v>0</v>
      </c>
      <c r="FE159" s="225">
        <f>FE154+1</f>
        <v>8</v>
      </c>
      <c r="FF159" s="225"/>
      <c r="FG159" s="225"/>
      <c r="FH159" s="225"/>
      <c r="FI159" s="225"/>
      <c r="FJ159" s="83" t="s">
        <v>148</v>
      </c>
      <c r="FK159" s="105"/>
      <c r="FL159" s="106">
        <f>IFERROR(FK159/FK162,0)</f>
        <v>0</v>
      </c>
      <c r="FN159" s="225">
        <f>FN154+1</f>
        <v>8</v>
      </c>
      <c r="FO159" s="227" t="s">
        <v>316</v>
      </c>
      <c r="FP159" s="237">
        <v>2689000</v>
      </c>
      <c r="FQ159" s="227" t="s">
        <v>290</v>
      </c>
      <c r="FR159" s="227" t="s">
        <v>282</v>
      </c>
      <c r="FS159" s="83" t="s">
        <v>148</v>
      </c>
      <c r="FT159" s="105">
        <f>+FP159</f>
        <v>2689000</v>
      </c>
      <c r="FU159" s="106">
        <f>IFERROR(FT159/FT162,0)</f>
        <v>1</v>
      </c>
      <c r="FW159" s="225"/>
      <c r="FX159" s="225"/>
      <c r="FY159" s="225"/>
      <c r="FZ159" s="225"/>
      <c r="GA159" s="225"/>
      <c r="GB159" s="83" t="s">
        <v>148</v>
      </c>
      <c r="GC159" s="105"/>
      <c r="GD159" s="106">
        <f>IFERROR(GC159/GC162,0)</f>
        <v>0</v>
      </c>
      <c r="GF159" s="225">
        <f>GF154+1</f>
        <v>8</v>
      </c>
      <c r="GG159" s="225" t="s">
        <v>317</v>
      </c>
      <c r="GH159" s="226">
        <v>26182142</v>
      </c>
      <c r="GI159" s="225" t="s">
        <v>259</v>
      </c>
      <c r="GJ159" s="227" t="s">
        <v>170</v>
      </c>
      <c r="GK159" s="83" t="s">
        <v>148</v>
      </c>
      <c r="GL159" s="84">
        <f>GL162</f>
        <v>26182142</v>
      </c>
      <c r="GM159" s="106">
        <f>IFERROR(GL159/GL162,0)</f>
        <v>1</v>
      </c>
      <c r="GO159" s="225">
        <f>GO154+1</f>
        <v>8</v>
      </c>
      <c r="GP159" s="225"/>
      <c r="GQ159" s="225"/>
      <c r="GR159" s="225"/>
      <c r="GS159" s="225"/>
      <c r="GT159" s="83" t="s">
        <v>148</v>
      </c>
      <c r="GU159" s="105"/>
      <c r="GV159" s="106">
        <f>IFERROR(GU159/GU162,0)</f>
        <v>0</v>
      </c>
    </row>
    <row r="160" spans="2:204">
      <c r="B160" s="225"/>
      <c r="C160" s="225"/>
      <c r="D160" s="225"/>
      <c r="E160" s="225"/>
      <c r="F160" s="225"/>
      <c r="G160" s="83" t="s">
        <v>9</v>
      </c>
      <c r="H160" s="105"/>
      <c r="I160" s="106">
        <f t="shared" ref="I160:I161" si="597">IFERROR(H160/H163,0)</f>
        <v>0</v>
      </c>
      <c r="K160" s="225"/>
      <c r="L160" s="225"/>
      <c r="M160" s="225"/>
      <c r="N160" s="225"/>
      <c r="O160" s="225"/>
      <c r="P160" s="83" t="s">
        <v>9</v>
      </c>
      <c r="Q160" s="105"/>
      <c r="R160" s="106">
        <f t="shared" ref="R160:R161" si="598">IFERROR(Q160/Q163,0)</f>
        <v>0</v>
      </c>
      <c r="T160" s="225"/>
      <c r="U160" s="225"/>
      <c r="V160" s="225"/>
      <c r="W160" s="225"/>
      <c r="X160" s="225"/>
      <c r="Y160" s="83" t="s">
        <v>9</v>
      </c>
      <c r="Z160" s="105"/>
      <c r="AA160" s="106">
        <f t="shared" ref="AA160:AA161" si="599">IFERROR(Z160/Z163,0)</f>
        <v>0</v>
      </c>
      <c r="AB160" s="225"/>
      <c r="AC160" s="225"/>
      <c r="AD160" s="225"/>
      <c r="AE160" s="225"/>
      <c r="AF160" s="225"/>
      <c r="AG160" s="83" t="s">
        <v>9</v>
      </c>
      <c r="AH160" s="105"/>
      <c r="AI160" s="106">
        <f t="shared" ref="AI160:AI161" si="600">IFERROR(AH160/AH163,0)</f>
        <v>0</v>
      </c>
      <c r="AJ160" s="225"/>
      <c r="AK160" s="225"/>
      <c r="AL160" s="225"/>
      <c r="AM160" s="225"/>
      <c r="AN160" s="225"/>
      <c r="AO160" s="83" t="s">
        <v>9</v>
      </c>
      <c r="AP160" s="105"/>
      <c r="AQ160" s="106">
        <f t="shared" ref="AQ160:AQ161" si="601">IFERROR(AP160/AP163,0)</f>
        <v>0</v>
      </c>
      <c r="AR160" s="225"/>
      <c r="AS160" s="225"/>
      <c r="AT160" s="225"/>
      <c r="AU160" s="225"/>
      <c r="AV160" s="225"/>
      <c r="AW160" s="83" t="s">
        <v>9</v>
      </c>
      <c r="AX160" s="105"/>
      <c r="AY160" s="106">
        <f t="shared" ref="AY160:AY161" si="602">IFERROR(AX160/AX163,0)</f>
        <v>0</v>
      </c>
      <c r="BA160" s="225"/>
      <c r="BB160" s="225"/>
      <c r="BC160" s="225"/>
      <c r="BD160" s="225"/>
      <c r="BE160" s="225"/>
      <c r="BF160" s="83" t="s">
        <v>9</v>
      </c>
      <c r="BG160" s="105"/>
      <c r="BH160" s="106">
        <f t="shared" ref="BH160:BH161" si="603">IFERROR(BG160/BG163,0)</f>
        <v>0</v>
      </c>
      <c r="BJ160" s="225"/>
      <c r="BK160" s="225"/>
      <c r="BL160" s="225"/>
      <c r="BM160" s="225"/>
      <c r="BN160" s="225"/>
      <c r="BO160" s="83" t="s">
        <v>9</v>
      </c>
      <c r="BP160" s="105"/>
      <c r="BQ160" s="106">
        <f t="shared" ref="BQ160:BQ161" si="604">IFERROR(BP160/BP163,0)</f>
        <v>0</v>
      </c>
      <c r="BS160" s="225"/>
      <c r="BT160" s="225"/>
      <c r="BU160" s="225"/>
      <c r="BV160" s="225"/>
      <c r="BW160" s="225"/>
      <c r="BX160" s="83" t="s">
        <v>9</v>
      </c>
      <c r="BY160" s="105"/>
      <c r="BZ160" s="106">
        <f t="shared" ref="BZ160:BZ161" si="605">IFERROR(BY160/BY163,0)</f>
        <v>0</v>
      </c>
      <c r="CB160" s="225"/>
      <c r="CC160" s="225"/>
      <c r="CD160" s="225"/>
      <c r="CE160" s="225"/>
      <c r="CF160" s="225"/>
      <c r="CG160" s="83" t="s">
        <v>9</v>
      </c>
      <c r="CH160" s="105"/>
      <c r="CI160" s="106">
        <f t="shared" ref="CI160:CI161" si="606">IFERROR(CH160/CH163,0)</f>
        <v>0</v>
      </c>
      <c r="CK160" s="225"/>
      <c r="CL160" s="225"/>
      <c r="CM160" s="225"/>
      <c r="CN160" s="225"/>
      <c r="CO160" s="225"/>
      <c r="CP160" s="83" t="s">
        <v>9</v>
      </c>
      <c r="CQ160" s="105"/>
      <c r="CR160" s="106">
        <f t="shared" ref="CR160:CR161" si="607">IFERROR(CQ160/CQ163,0)</f>
        <v>0</v>
      </c>
      <c r="CT160" s="225"/>
      <c r="CU160" s="225"/>
      <c r="CV160" s="225"/>
      <c r="CW160" s="225"/>
      <c r="CX160" s="225"/>
      <c r="CY160" s="83" t="s">
        <v>9</v>
      </c>
      <c r="CZ160" s="105"/>
      <c r="DA160" s="106">
        <f t="shared" ref="DA160:DA161" si="608">IFERROR(CZ160/CZ163,0)</f>
        <v>0</v>
      </c>
      <c r="DC160" s="225"/>
      <c r="DD160" s="225"/>
      <c r="DE160" s="225"/>
      <c r="DF160" s="225"/>
      <c r="DG160" s="225"/>
      <c r="DH160" s="83" t="s">
        <v>9</v>
      </c>
      <c r="DI160" s="105"/>
      <c r="DJ160" s="106">
        <f t="shared" ref="DJ160:DJ161" si="609">IFERROR(DI160/DI163,0)</f>
        <v>0</v>
      </c>
      <c r="DL160" s="225"/>
      <c r="DM160" s="225"/>
      <c r="DN160" s="225"/>
      <c r="DO160" s="225"/>
      <c r="DP160" s="225"/>
      <c r="DQ160" s="83" t="s">
        <v>9</v>
      </c>
      <c r="DR160" s="105"/>
      <c r="DS160" s="106">
        <f t="shared" ref="DS160:DS161" si="610">IFERROR(DR160/DR163,0)</f>
        <v>0</v>
      </c>
      <c r="DU160" s="225"/>
      <c r="DV160" s="225"/>
      <c r="DW160" s="225"/>
      <c r="DX160" s="225"/>
      <c r="DY160" s="225"/>
      <c r="DZ160" s="83" t="s">
        <v>9</v>
      </c>
      <c r="EA160" s="105"/>
      <c r="EB160" s="106">
        <f t="shared" ref="EB160:EB161" si="611">IFERROR(EA160/EA163,0)</f>
        <v>0</v>
      </c>
      <c r="ED160" s="225"/>
      <c r="EE160" s="225"/>
      <c r="EF160" s="225"/>
      <c r="EG160" s="225"/>
      <c r="EH160" s="225"/>
      <c r="EI160" s="83" t="s">
        <v>9</v>
      </c>
      <c r="EJ160" s="105"/>
      <c r="EK160" s="106">
        <f t="shared" ref="EK160:EK161" si="612">IFERROR(EJ160/EJ163,0)</f>
        <v>0</v>
      </c>
      <c r="EM160" s="225"/>
      <c r="EN160" s="225"/>
      <c r="EO160" s="225"/>
      <c r="EP160" s="225"/>
      <c r="EQ160" s="225"/>
      <c r="ER160" s="83" t="s">
        <v>9</v>
      </c>
      <c r="ES160" s="105"/>
      <c r="ET160" s="106">
        <f t="shared" ref="ET160:ET161" si="613">IFERROR(ES160/ES163,0)</f>
        <v>0</v>
      </c>
      <c r="EV160" s="225"/>
      <c r="EW160" s="225"/>
      <c r="EX160" s="225"/>
      <c r="EY160" s="225"/>
      <c r="EZ160" s="225"/>
      <c r="FA160" s="83" t="s">
        <v>9</v>
      </c>
      <c r="FB160" s="105"/>
      <c r="FC160" s="106">
        <f t="shared" ref="FC160:FC161" si="614">IFERROR(FB160/FB163,0)</f>
        <v>0</v>
      </c>
      <c r="FE160" s="225"/>
      <c r="FF160" s="225"/>
      <c r="FG160" s="225"/>
      <c r="FH160" s="225"/>
      <c r="FI160" s="225"/>
      <c r="FJ160" s="83" t="s">
        <v>9</v>
      </c>
      <c r="FK160" s="105"/>
      <c r="FL160" s="106">
        <f t="shared" ref="FL160:FL161" si="615">IFERROR(FK160/FK163,0)</f>
        <v>0</v>
      </c>
      <c r="FN160" s="225"/>
      <c r="FO160" s="228"/>
      <c r="FP160" s="238"/>
      <c r="FQ160" s="228"/>
      <c r="FR160" s="228"/>
      <c r="FS160" s="83" t="s">
        <v>9</v>
      </c>
      <c r="FT160" s="105">
        <v>0</v>
      </c>
      <c r="FU160" s="106">
        <f t="shared" ref="FU160:FU161" si="616">IFERROR(FT160/FT163,0)</f>
        <v>0</v>
      </c>
      <c r="FW160" s="225"/>
      <c r="FX160" s="225"/>
      <c r="FY160" s="225"/>
      <c r="FZ160" s="225"/>
      <c r="GA160" s="225"/>
      <c r="GB160" s="83" t="s">
        <v>9</v>
      </c>
      <c r="GC160" s="105"/>
      <c r="GD160" s="106">
        <f t="shared" ref="GD160:GD161" si="617">IFERROR(GC160/GC163,0)</f>
        <v>0</v>
      </c>
      <c r="GF160" s="225"/>
      <c r="GG160" s="225"/>
      <c r="GH160" s="226"/>
      <c r="GI160" s="225"/>
      <c r="GJ160" s="228"/>
      <c r="GK160" s="83" t="s">
        <v>9</v>
      </c>
      <c r="GL160" s="84">
        <v>0</v>
      </c>
      <c r="GM160" s="106">
        <f t="shared" ref="GM160:GM161" si="618">IFERROR(GL160/GL163,0)</f>
        <v>0</v>
      </c>
      <c r="GO160" s="225"/>
      <c r="GP160" s="225"/>
      <c r="GQ160" s="225"/>
      <c r="GR160" s="225"/>
      <c r="GS160" s="225"/>
      <c r="GT160" s="83" t="s">
        <v>9</v>
      </c>
      <c r="GU160" s="105"/>
      <c r="GV160" s="106">
        <f t="shared" ref="GV160:GV161" si="619">IFERROR(GU160/GU163,0)</f>
        <v>0</v>
      </c>
    </row>
    <row r="161" spans="2:204">
      <c r="B161" s="225"/>
      <c r="C161" s="225"/>
      <c r="D161" s="225"/>
      <c r="E161" s="225"/>
      <c r="F161" s="225"/>
      <c r="G161" s="83" t="s">
        <v>8</v>
      </c>
      <c r="H161" s="105"/>
      <c r="I161" s="106">
        <f t="shared" si="597"/>
        <v>0</v>
      </c>
      <c r="K161" s="225"/>
      <c r="L161" s="225"/>
      <c r="M161" s="225"/>
      <c r="N161" s="225"/>
      <c r="O161" s="225"/>
      <c r="P161" s="83" t="s">
        <v>8</v>
      </c>
      <c r="Q161" s="105"/>
      <c r="R161" s="106">
        <f t="shared" si="598"/>
        <v>0</v>
      </c>
      <c r="T161" s="225"/>
      <c r="U161" s="225"/>
      <c r="V161" s="225"/>
      <c r="W161" s="225"/>
      <c r="X161" s="225"/>
      <c r="Y161" s="83" t="s">
        <v>8</v>
      </c>
      <c r="Z161" s="105"/>
      <c r="AA161" s="106">
        <f t="shared" si="599"/>
        <v>0</v>
      </c>
      <c r="AB161" s="225"/>
      <c r="AC161" s="225"/>
      <c r="AD161" s="225"/>
      <c r="AE161" s="225"/>
      <c r="AF161" s="225"/>
      <c r="AG161" s="83" t="s">
        <v>8</v>
      </c>
      <c r="AH161" s="105"/>
      <c r="AI161" s="106">
        <f t="shared" si="600"/>
        <v>0</v>
      </c>
      <c r="AJ161" s="225"/>
      <c r="AK161" s="225"/>
      <c r="AL161" s="225"/>
      <c r="AM161" s="225"/>
      <c r="AN161" s="225"/>
      <c r="AO161" s="83" t="s">
        <v>8</v>
      </c>
      <c r="AP161" s="105"/>
      <c r="AQ161" s="106">
        <f t="shared" si="601"/>
        <v>0</v>
      </c>
      <c r="AR161" s="225"/>
      <c r="AS161" s="225"/>
      <c r="AT161" s="225"/>
      <c r="AU161" s="225"/>
      <c r="AV161" s="225"/>
      <c r="AW161" s="83" t="s">
        <v>8</v>
      </c>
      <c r="AX161" s="105"/>
      <c r="AY161" s="106">
        <f t="shared" si="602"/>
        <v>0</v>
      </c>
      <c r="BA161" s="225"/>
      <c r="BB161" s="225"/>
      <c r="BC161" s="225"/>
      <c r="BD161" s="225"/>
      <c r="BE161" s="225"/>
      <c r="BF161" s="83" t="s">
        <v>8</v>
      </c>
      <c r="BG161" s="105"/>
      <c r="BH161" s="106">
        <f t="shared" si="603"/>
        <v>0</v>
      </c>
      <c r="BJ161" s="225"/>
      <c r="BK161" s="225"/>
      <c r="BL161" s="225"/>
      <c r="BM161" s="225"/>
      <c r="BN161" s="225"/>
      <c r="BO161" s="83" t="s">
        <v>8</v>
      </c>
      <c r="BP161" s="105"/>
      <c r="BQ161" s="106">
        <f t="shared" si="604"/>
        <v>0</v>
      </c>
      <c r="BS161" s="225"/>
      <c r="BT161" s="225"/>
      <c r="BU161" s="225"/>
      <c r="BV161" s="225"/>
      <c r="BW161" s="225"/>
      <c r="BX161" s="83" t="s">
        <v>8</v>
      </c>
      <c r="BY161" s="105"/>
      <c r="BZ161" s="106">
        <f t="shared" si="605"/>
        <v>0</v>
      </c>
      <c r="CB161" s="225"/>
      <c r="CC161" s="225"/>
      <c r="CD161" s="225"/>
      <c r="CE161" s="225"/>
      <c r="CF161" s="225"/>
      <c r="CG161" s="83" t="s">
        <v>8</v>
      </c>
      <c r="CH161" s="105"/>
      <c r="CI161" s="106">
        <f t="shared" si="606"/>
        <v>0</v>
      </c>
      <c r="CK161" s="225"/>
      <c r="CL161" s="225"/>
      <c r="CM161" s="225"/>
      <c r="CN161" s="225"/>
      <c r="CO161" s="225"/>
      <c r="CP161" s="83" t="s">
        <v>8</v>
      </c>
      <c r="CQ161" s="105"/>
      <c r="CR161" s="106">
        <f t="shared" si="607"/>
        <v>0</v>
      </c>
      <c r="CT161" s="225"/>
      <c r="CU161" s="225"/>
      <c r="CV161" s="225"/>
      <c r="CW161" s="225"/>
      <c r="CX161" s="225"/>
      <c r="CY161" s="83" t="s">
        <v>8</v>
      </c>
      <c r="CZ161" s="105"/>
      <c r="DA161" s="106">
        <f t="shared" si="608"/>
        <v>0</v>
      </c>
      <c r="DC161" s="225"/>
      <c r="DD161" s="225"/>
      <c r="DE161" s="225"/>
      <c r="DF161" s="225"/>
      <c r="DG161" s="225"/>
      <c r="DH161" s="83" t="s">
        <v>8</v>
      </c>
      <c r="DI161" s="105"/>
      <c r="DJ161" s="106">
        <f t="shared" si="609"/>
        <v>0</v>
      </c>
      <c r="DL161" s="225"/>
      <c r="DM161" s="225"/>
      <c r="DN161" s="225"/>
      <c r="DO161" s="225"/>
      <c r="DP161" s="225"/>
      <c r="DQ161" s="83" t="s">
        <v>8</v>
      </c>
      <c r="DR161" s="105"/>
      <c r="DS161" s="106">
        <f t="shared" si="610"/>
        <v>0</v>
      </c>
      <c r="DU161" s="225"/>
      <c r="DV161" s="225"/>
      <c r="DW161" s="225"/>
      <c r="DX161" s="225"/>
      <c r="DY161" s="225"/>
      <c r="DZ161" s="83" t="s">
        <v>8</v>
      </c>
      <c r="EA161" s="105"/>
      <c r="EB161" s="106">
        <f t="shared" si="611"/>
        <v>0</v>
      </c>
      <c r="ED161" s="225"/>
      <c r="EE161" s="225"/>
      <c r="EF161" s="225"/>
      <c r="EG161" s="225"/>
      <c r="EH161" s="225"/>
      <c r="EI161" s="83" t="s">
        <v>8</v>
      </c>
      <c r="EJ161" s="105"/>
      <c r="EK161" s="106">
        <f t="shared" si="612"/>
        <v>0</v>
      </c>
      <c r="EM161" s="225"/>
      <c r="EN161" s="225"/>
      <c r="EO161" s="225"/>
      <c r="EP161" s="225"/>
      <c r="EQ161" s="225"/>
      <c r="ER161" s="83" t="s">
        <v>8</v>
      </c>
      <c r="ES161" s="105"/>
      <c r="ET161" s="106">
        <f t="shared" si="613"/>
        <v>0</v>
      </c>
      <c r="EV161" s="225"/>
      <c r="EW161" s="225"/>
      <c r="EX161" s="225"/>
      <c r="EY161" s="225"/>
      <c r="EZ161" s="225"/>
      <c r="FA161" s="83" t="s">
        <v>8</v>
      </c>
      <c r="FB161" s="105"/>
      <c r="FC161" s="106">
        <f t="shared" si="614"/>
        <v>0</v>
      </c>
      <c r="FE161" s="225"/>
      <c r="FF161" s="225"/>
      <c r="FG161" s="225"/>
      <c r="FH161" s="225"/>
      <c r="FI161" s="225"/>
      <c r="FJ161" s="83" t="s">
        <v>8</v>
      </c>
      <c r="FK161" s="105"/>
      <c r="FL161" s="106">
        <f t="shared" si="615"/>
        <v>0</v>
      </c>
      <c r="FN161" s="225"/>
      <c r="FO161" s="228"/>
      <c r="FP161" s="238"/>
      <c r="FQ161" s="228"/>
      <c r="FR161" s="228"/>
      <c r="FS161" s="83" t="s">
        <v>8</v>
      </c>
      <c r="FT161" s="105">
        <v>0</v>
      </c>
      <c r="FU161" s="106">
        <f t="shared" si="616"/>
        <v>0</v>
      </c>
      <c r="FW161" s="225"/>
      <c r="FX161" s="225"/>
      <c r="FY161" s="225"/>
      <c r="FZ161" s="225"/>
      <c r="GA161" s="225"/>
      <c r="GB161" s="83" t="s">
        <v>8</v>
      </c>
      <c r="GC161" s="105"/>
      <c r="GD161" s="106">
        <f t="shared" si="617"/>
        <v>0</v>
      </c>
      <c r="GF161" s="225"/>
      <c r="GG161" s="225"/>
      <c r="GH161" s="226"/>
      <c r="GI161" s="225"/>
      <c r="GJ161" s="228"/>
      <c r="GK161" s="83" t="s">
        <v>8</v>
      </c>
      <c r="GL161" s="84">
        <v>0</v>
      </c>
      <c r="GM161" s="106">
        <f t="shared" si="618"/>
        <v>0</v>
      </c>
      <c r="GO161" s="225"/>
      <c r="GP161" s="225"/>
      <c r="GQ161" s="225"/>
      <c r="GR161" s="225"/>
      <c r="GS161" s="225"/>
      <c r="GT161" s="83" t="s">
        <v>8</v>
      </c>
      <c r="GU161" s="105"/>
      <c r="GV161" s="106">
        <f t="shared" si="619"/>
        <v>0</v>
      </c>
    </row>
    <row r="162" spans="2:204" ht="70.5" customHeight="1">
      <c r="B162" s="225"/>
      <c r="C162" s="225"/>
      <c r="D162" s="225"/>
      <c r="E162" s="225"/>
      <c r="F162" s="225"/>
      <c r="G162" s="83" t="s">
        <v>11</v>
      </c>
      <c r="H162" s="105">
        <f>D159</f>
        <v>0</v>
      </c>
      <c r="I162" s="83"/>
      <c r="K162" s="225"/>
      <c r="L162" s="225"/>
      <c r="M162" s="225"/>
      <c r="N162" s="225"/>
      <c r="O162" s="225"/>
      <c r="P162" s="83" t="s">
        <v>11</v>
      </c>
      <c r="Q162" s="105">
        <f>M159</f>
        <v>0</v>
      </c>
      <c r="R162" s="83"/>
      <c r="T162" s="225"/>
      <c r="U162" s="225"/>
      <c r="V162" s="225"/>
      <c r="W162" s="225"/>
      <c r="X162" s="225"/>
      <c r="Y162" s="83" t="s">
        <v>11</v>
      </c>
      <c r="Z162" s="105">
        <f>V159</f>
        <v>0</v>
      </c>
      <c r="AA162" s="83"/>
      <c r="AB162" s="225"/>
      <c r="AC162" s="225"/>
      <c r="AD162" s="225"/>
      <c r="AE162" s="225"/>
      <c r="AF162" s="225"/>
      <c r="AG162" s="83" t="s">
        <v>11</v>
      </c>
      <c r="AH162" s="105">
        <f>AD159</f>
        <v>0</v>
      </c>
      <c r="AI162" s="83"/>
      <c r="AJ162" s="225"/>
      <c r="AK162" s="225"/>
      <c r="AL162" s="225"/>
      <c r="AM162" s="225"/>
      <c r="AN162" s="225"/>
      <c r="AO162" s="83" t="s">
        <v>11</v>
      </c>
      <c r="AP162" s="105">
        <f>AL159</f>
        <v>0</v>
      </c>
      <c r="AQ162" s="83"/>
      <c r="AR162" s="225"/>
      <c r="AS162" s="225"/>
      <c r="AT162" s="225"/>
      <c r="AU162" s="225"/>
      <c r="AV162" s="225"/>
      <c r="AW162" s="83" t="s">
        <v>11</v>
      </c>
      <c r="AX162" s="105">
        <f>AT159</f>
        <v>0</v>
      </c>
      <c r="AY162" s="83"/>
      <c r="BA162" s="225"/>
      <c r="BB162" s="225"/>
      <c r="BC162" s="225"/>
      <c r="BD162" s="225"/>
      <c r="BE162" s="225"/>
      <c r="BF162" s="83" t="s">
        <v>11</v>
      </c>
      <c r="BG162" s="105">
        <f>BC159</f>
        <v>0</v>
      </c>
      <c r="BH162" s="83"/>
      <c r="BJ162" s="225"/>
      <c r="BK162" s="225"/>
      <c r="BL162" s="225"/>
      <c r="BM162" s="225"/>
      <c r="BN162" s="225"/>
      <c r="BO162" s="83" t="s">
        <v>11</v>
      </c>
      <c r="BP162" s="105">
        <f>BL159</f>
        <v>0</v>
      </c>
      <c r="BQ162" s="83"/>
      <c r="BS162" s="225"/>
      <c r="BT162" s="225"/>
      <c r="BU162" s="225"/>
      <c r="BV162" s="225"/>
      <c r="BW162" s="225"/>
      <c r="BX162" s="83" t="s">
        <v>11</v>
      </c>
      <c r="BY162" s="105">
        <f>BU159</f>
        <v>0</v>
      </c>
      <c r="BZ162" s="83"/>
      <c r="CB162" s="225"/>
      <c r="CC162" s="225"/>
      <c r="CD162" s="225"/>
      <c r="CE162" s="225"/>
      <c r="CF162" s="225"/>
      <c r="CG162" s="83" t="s">
        <v>11</v>
      </c>
      <c r="CH162" s="105">
        <f>CD159</f>
        <v>0</v>
      </c>
      <c r="CI162" s="83"/>
      <c r="CK162" s="225"/>
      <c r="CL162" s="225"/>
      <c r="CM162" s="225"/>
      <c r="CN162" s="225"/>
      <c r="CO162" s="225"/>
      <c r="CP162" s="83" t="s">
        <v>11</v>
      </c>
      <c r="CQ162" s="105">
        <f>CM159</f>
        <v>0</v>
      </c>
      <c r="CR162" s="83"/>
      <c r="CT162" s="225"/>
      <c r="CU162" s="225"/>
      <c r="CV162" s="225"/>
      <c r="CW162" s="225"/>
      <c r="CX162" s="225"/>
      <c r="CY162" s="83" t="s">
        <v>11</v>
      </c>
      <c r="CZ162" s="105">
        <f>CV159</f>
        <v>0</v>
      </c>
      <c r="DA162" s="83"/>
      <c r="DC162" s="225"/>
      <c r="DD162" s="225"/>
      <c r="DE162" s="225"/>
      <c r="DF162" s="225"/>
      <c r="DG162" s="225"/>
      <c r="DH162" s="83" t="s">
        <v>11</v>
      </c>
      <c r="DI162" s="105">
        <f>DE159</f>
        <v>0</v>
      </c>
      <c r="DJ162" s="83"/>
      <c r="DL162" s="225"/>
      <c r="DM162" s="225"/>
      <c r="DN162" s="225"/>
      <c r="DO162" s="225"/>
      <c r="DP162" s="225"/>
      <c r="DQ162" s="83" t="s">
        <v>11</v>
      </c>
      <c r="DR162" s="105">
        <f>DN159</f>
        <v>0</v>
      </c>
      <c r="DS162" s="83"/>
      <c r="DU162" s="225"/>
      <c r="DV162" s="225"/>
      <c r="DW162" s="225"/>
      <c r="DX162" s="225"/>
      <c r="DY162" s="225"/>
      <c r="DZ162" s="83" t="s">
        <v>11</v>
      </c>
      <c r="EA162" s="105">
        <f>DW159</f>
        <v>0</v>
      </c>
      <c r="EB162" s="83"/>
      <c r="ED162" s="225"/>
      <c r="EE162" s="225"/>
      <c r="EF162" s="225"/>
      <c r="EG162" s="225"/>
      <c r="EH162" s="225"/>
      <c r="EI162" s="83" t="s">
        <v>11</v>
      </c>
      <c r="EJ162" s="105">
        <f>EF159</f>
        <v>0</v>
      </c>
      <c r="EK162" s="83"/>
      <c r="EM162" s="225"/>
      <c r="EN162" s="225"/>
      <c r="EO162" s="225"/>
      <c r="EP162" s="225"/>
      <c r="EQ162" s="225"/>
      <c r="ER162" s="83" t="s">
        <v>11</v>
      </c>
      <c r="ES162" s="105">
        <f>EO159</f>
        <v>0</v>
      </c>
      <c r="ET162" s="83"/>
      <c r="EV162" s="225"/>
      <c r="EW162" s="225"/>
      <c r="EX162" s="225"/>
      <c r="EY162" s="225"/>
      <c r="EZ162" s="225"/>
      <c r="FA162" s="83" t="s">
        <v>11</v>
      </c>
      <c r="FB162" s="105">
        <f>EX159</f>
        <v>0</v>
      </c>
      <c r="FC162" s="83"/>
      <c r="FE162" s="225"/>
      <c r="FF162" s="225"/>
      <c r="FG162" s="225"/>
      <c r="FH162" s="225"/>
      <c r="FI162" s="225"/>
      <c r="FJ162" s="83" t="s">
        <v>11</v>
      </c>
      <c r="FK162" s="105">
        <f>FG159</f>
        <v>0</v>
      </c>
      <c r="FL162" s="83"/>
      <c r="FN162" s="225"/>
      <c r="FO162" s="229"/>
      <c r="FP162" s="239"/>
      <c r="FQ162" s="229"/>
      <c r="FR162" s="229"/>
      <c r="FS162" s="83" t="s">
        <v>11</v>
      </c>
      <c r="FT162" s="105">
        <f>FP159</f>
        <v>2689000</v>
      </c>
      <c r="FU162" s="83"/>
      <c r="FW162" s="225"/>
      <c r="FX162" s="225"/>
      <c r="FY162" s="225"/>
      <c r="FZ162" s="225"/>
      <c r="GA162" s="225"/>
      <c r="GB162" s="83" t="s">
        <v>11</v>
      </c>
      <c r="GC162" s="105">
        <f>FY159</f>
        <v>0</v>
      </c>
      <c r="GD162" s="83"/>
      <c r="GF162" s="225"/>
      <c r="GG162" s="225"/>
      <c r="GH162" s="226"/>
      <c r="GI162" s="225"/>
      <c r="GJ162" s="229"/>
      <c r="GK162" s="83" t="s">
        <v>11</v>
      </c>
      <c r="GL162" s="84">
        <f>GH159</f>
        <v>26182142</v>
      </c>
      <c r="GM162" s="83"/>
      <c r="GO162" s="225"/>
      <c r="GP162" s="225"/>
      <c r="GQ162" s="225"/>
      <c r="GR162" s="225"/>
      <c r="GS162" s="225"/>
      <c r="GT162" s="83" t="s">
        <v>11</v>
      </c>
      <c r="GU162" s="105">
        <f>GQ159</f>
        <v>0</v>
      </c>
      <c r="GV162" s="83"/>
    </row>
    <row r="163" spans="2:204" ht="17.25" customHeight="1">
      <c r="B163" s="102"/>
      <c r="H163" s="107"/>
      <c r="I163" s="104"/>
      <c r="K163" s="102"/>
      <c r="Q163" s="107"/>
      <c r="R163" s="104"/>
      <c r="T163" s="102"/>
      <c r="Z163" s="107"/>
      <c r="AA163" s="104"/>
      <c r="AB163" s="102"/>
      <c r="AH163" s="107"/>
      <c r="AI163" s="104"/>
      <c r="AJ163" s="102"/>
      <c r="AP163" s="107"/>
      <c r="AQ163" s="104"/>
      <c r="AR163" s="102"/>
      <c r="AX163" s="107"/>
      <c r="AY163" s="104"/>
      <c r="BA163" s="102"/>
      <c r="BG163" s="107"/>
      <c r="BH163" s="104"/>
      <c r="BJ163" s="102"/>
      <c r="BP163" s="107"/>
      <c r="BQ163" s="104"/>
      <c r="BS163" s="102"/>
      <c r="BY163" s="107"/>
      <c r="BZ163" s="104"/>
      <c r="CB163" s="102"/>
      <c r="CH163" s="107"/>
      <c r="CI163" s="104"/>
      <c r="CK163" s="102"/>
      <c r="CQ163" s="107"/>
      <c r="CR163" s="104"/>
      <c r="CT163" s="102"/>
      <c r="CZ163" s="107"/>
      <c r="DA163" s="104"/>
      <c r="DC163" s="102"/>
      <c r="DI163" s="107"/>
      <c r="DJ163" s="104"/>
      <c r="DL163" s="102"/>
      <c r="DR163" s="107"/>
      <c r="DS163" s="104"/>
      <c r="DU163" s="102"/>
      <c r="EA163" s="107"/>
      <c r="EB163" s="104"/>
      <c r="ED163" s="102"/>
      <c r="EJ163" s="107"/>
      <c r="EK163" s="104"/>
      <c r="EM163" s="102"/>
      <c r="ES163" s="107"/>
      <c r="ET163" s="104"/>
      <c r="EV163" s="102"/>
      <c r="FB163" s="107"/>
      <c r="FC163" s="104"/>
      <c r="FE163" s="102"/>
      <c r="FK163" s="107"/>
      <c r="FL163" s="104"/>
      <c r="FN163" s="102"/>
      <c r="FP163" s="107"/>
      <c r="FT163" s="107"/>
      <c r="FU163" s="104"/>
      <c r="FW163" s="102"/>
      <c r="GC163" s="107"/>
      <c r="GD163" s="104"/>
      <c r="GF163" s="102"/>
      <c r="GM163" s="104"/>
      <c r="GO163" s="102"/>
      <c r="GU163" s="107"/>
      <c r="GV163" s="104"/>
    </row>
    <row r="164" spans="2:204" ht="11.25" customHeight="1">
      <c r="B164" s="225">
        <f>B159+1</f>
        <v>9</v>
      </c>
      <c r="C164" s="225"/>
      <c r="D164" s="225"/>
      <c r="E164" s="225"/>
      <c r="F164" s="225"/>
      <c r="G164" s="83" t="s">
        <v>148</v>
      </c>
      <c r="H164" s="105"/>
      <c r="I164" s="106">
        <f>IFERROR(H164/H167,0)</f>
        <v>0</v>
      </c>
      <c r="K164" s="225">
        <f>K159+1</f>
        <v>9</v>
      </c>
      <c r="L164" s="225"/>
      <c r="M164" s="225"/>
      <c r="N164" s="225"/>
      <c r="O164" s="225"/>
      <c r="P164" s="83" t="s">
        <v>148</v>
      </c>
      <c r="Q164" s="105"/>
      <c r="R164" s="106">
        <f>IFERROR(Q164/Q167,0)</f>
        <v>0</v>
      </c>
      <c r="T164" s="225">
        <f>T159+1</f>
        <v>9</v>
      </c>
      <c r="U164" s="225"/>
      <c r="V164" s="225"/>
      <c r="W164" s="225"/>
      <c r="X164" s="225"/>
      <c r="Y164" s="83" t="s">
        <v>148</v>
      </c>
      <c r="Z164" s="105"/>
      <c r="AA164" s="106">
        <f>IFERROR(Z164/Z167,0)</f>
        <v>0</v>
      </c>
      <c r="AB164" s="225">
        <f>AB159+1</f>
        <v>9</v>
      </c>
      <c r="AC164" s="225"/>
      <c r="AD164" s="225"/>
      <c r="AE164" s="225"/>
      <c r="AF164" s="225"/>
      <c r="AG164" s="83" t="s">
        <v>148</v>
      </c>
      <c r="AH164" s="105"/>
      <c r="AI164" s="106">
        <f>IFERROR(AH164/AH167,0)</f>
        <v>0</v>
      </c>
      <c r="AJ164" s="225">
        <f>AJ159+1</f>
        <v>9</v>
      </c>
      <c r="AK164" s="225"/>
      <c r="AL164" s="225"/>
      <c r="AM164" s="225"/>
      <c r="AN164" s="225"/>
      <c r="AO164" s="83" t="s">
        <v>148</v>
      </c>
      <c r="AP164" s="105"/>
      <c r="AQ164" s="106">
        <f>IFERROR(AP164/AP167,0)</f>
        <v>0</v>
      </c>
      <c r="AR164" s="225">
        <f>AR159+1</f>
        <v>9</v>
      </c>
      <c r="AS164" s="225"/>
      <c r="AT164" s="225"/>
      <c r="AU164" s="225"/>
      <c r="AV164" s="225"/>
      <c r="AW164" s="83" t="s">
        <v>148</v>
      </c>
      <c r="AX164" s="105"/>
      <c r="AY164" s="106">
        <f>IFERROR(AX164/AX167,0)</f>
        <v>0</v>
      </c>
      <c r="BA164" s="225">
        <f>BA159+1</f>
        <v>9</v>
      </c>
      <c r="BB164" s="225"/>
      <c r="BC164" s="225"/>
      <c r="BD164" s="225"/>
      <c r="BE164" s="225"/>
      <c r="BF164" s="83" t="s">
        <v>148</v>
      </c>
      <c r="BG164" s="105"/>
      <c r="BH164" s="106">
        <f>IFERROR(BG164/BG167,0)</f>
        <v>0</v>
      </c>
      <c r="BJ164" s="225">
        <f>BJ159+1</f>
        <v>9</v>
      </c>
      <c r="BK164" s="225"/>
      <c r="BL164" s="225"/>
      <c r="BM164" s="225"/>
      <c r="BN164" s="225"/>
      <c r="BO164" s="83" t="s">
        <v>148</v>
      </c>
      <c r="BP164" s="105"/>
      <c r="BQ164" s="106">
        <f>IFERROR(BP164/BP167,0)</f>
        <v>0</v>
      </c>
      <c r="BS164" s="225">
        <f>BS159+1</f>
        <v>9</v>
      </c>
      <c r="BT164" s="225"/>
      <c r="BU164" s="225"/>
      <c r="BV164" s="225"/>
      <c r="BW164" s="225"/>
      <c r="BX164" s="83" t="s">
        <v>148</v>
      </c>
      <c r="BY164" s="105"/>
      <c r="BZ164" s="106">
        <f>IFERROR(BY164/BY167,0)</f>
        <v>0</v>
      </c>
      <c r="CB164" s="225">
        <f>CB159+1</f>
        <v>9</v>
      </c>
      <c r="CC164" s="225"/>
      <c r="CD164" s="225"/>
      <c r="CE164" s="225"/>
      <c r="CF164" s="225"/>
      <c r="CG164" s="83" t="s">
        <v>148</v>
      </c>
      <c r="CH164" s="105"/>
      <c r="CI164" s="106">
        <f>IFERROR(CH164/CH167,0)</f>
        <v>0</v>
      </c>
      <c r="CK164" s="225">
        <f>CK159+1</f>
        <v>9</v>
      </c>
      <c r="CL164" s="225"/>
      <c r="CM164" s="225"/>
      <c r="CN164" s="225"/>
      <c r="CO164" s="225"/>
      <c r="CP164" s="83" t="s">
        <v>148</v>
      </c>
      <c r="CQ164" s="105"/>
      <c r="CR164" s="106">
        <f>IFERROR(CQ164/CQ167,0)</f>
        <v>0</v>
      </c>
      <c r="CT164" s="225">
        <f>CT159+1</f>
        <v>9</v>
      </c>
      <c r="CU164" s="225"/>
      <c r="CV164" s="225"/>
      <c r="CW164" s="225"/>
      <c r="CX164" s="225"/>
      <c r="CY164" s="83" t="s">
        <v>148</v>
      </c>
      <c r="CZ164" s="105"/>
      <c r="DA164" s="106">
        <f>IFERROR(CZ164/CZ167,0)</f>
        <v>0</v>
      </c>
      <c r="DC164" s="225">
        <f>DC159+1</f>
        <v>9</v>
      </c>
      <c r="DD164" s="225"/>
      <c r="DE164" s="225"/>
      <c r="DF164" s="225"/>
      <c r="DG164" s="225"/>
      <c r="DH164" s="83" t="s">
        <v>148</v>
      </c>
      <c r="DI164" s="105"/>
      <c r="DJ164" s="106">
        <f>IFERROR(DI164/DI167,0)</f>
        <v>0</v>
      </c>
      <c r="DL164" s="225">
        <f>DL159+1</f>
        <v>9</v>
      </c>
      <c r="DM164" s="225"/>
      <c r="DN164" s="225"/>
      <c r="DO164" s="225"/>
      <c r="DP164" s="225"/>
      <c r="DQ164" s="83" t="s">
        <v>148</v>
      </c>
      <c r="DR164" s="105"/>
      <c r="DS164" s="106">
        <f>IFERROR(DR164/DR167,0)</f>
        <v>0</v>
      </c>
      <c r="DU164" s="225">
        <f>DU159+1</f>
        <v>9</v>
      </c>
      <c r="DV164" s="225"/>
      <c r="DW164" s="225"/>
      <c r="DX164" s="225"/>
      <c r="DY164" s="225"/>
      <c r="DZ164" s="83" t="s">
        <v>148</v>
      </c>
      <c r="EA164" s="105"/>
      <c r="EB164" s="106">
        <f>IFERROR(EA164/EA167,0)</f>
        <v>0</v>
      </c>
      <c r="ED164" s="225">
        <f>ED159+1</f>
        <v>9</v>
      </c>
      <c r="EE164" s="225"/>
      <c r="EF164" s="225"/>
      <c r="EG164" s="225"/>
      <c r="EH164" s="225"/>
      <c r="EI164" s="83" t="s">
        <v>148</v>
      </c>
      <c r="EJ164" s="105"/>
      <c r="EK164" s="106">
        <f>IFERROR(EJ164/EJ167,0)</f>
        <v>0</v>
      </c>
      <c r="EM164" s="225">
        <f>EM159+1</f>
        <v>9</v>
      </c>
      <c r="EN164" s="225"/>
      <c r="EO164" s="225"/>
      <c r="EP164" s="225"/>
      <c r="EQ164" s="225"/>
      <c r="ER164" s="83" t="s">
        <v>148</v>
      </c>
      <c r="ES164" s="105"/>
      <c r="ET164" s="106">
        <f>IFERROR(ES164/ES167,0)</f>
        <v>0</v>
      </c>
      <c r="EV164" s="225">
        <f>EV159+1</f>
        <v>9</v>
      </c>
      <c r="EW164" s="225"/>
      <c r="EX164" s="225"/>
      <c r="EY164" s="225"/>
      <c r="EZ164" s="225"/>
      <c r="FA164" s="83" t="s">
        <v>148</v>
      </c>
      <c r="FB164" s="105"/>
      <c r="FC164" s="106">
        <f>IFERROR(FB164/FB167,0)</f>
        <v>0</v>
      </c>
      <c r="FE164" s="225">
        <f>FE159+1</f>
        <v>9</v>
      </c>
      <c r="FF164" s="225"/>
      <c r="FG164" s="225"/>
      <c r="FH164" s="225"/>
      <c r="FI164" s="225"/>
      <c r="FJ164" s="83" t="s">
        <v>148</v>
      </c>
      <c r="FK164" s="105"/>
      <c r="FL164" s="106">
        <f>IFERROR(FK164/FK167,0)</f>
        <v>0</v>
      </c>
      <c r="FN164" s="225">
        <f>FN159+1</f>
        <v>9</v>
      </c>
      <c r="FO164" s="227" t="s">
        <v>318</v>
      </c>
      <c r="FP164" s="237">
        <v>22747000</v>
      </c>
      <c r="FQ164" s="227" t="s">
        <v>290</v>
      </c>
      <c r="FR164" s="227" t="s">
        <v>282</v>
      </c>
      <c r="FS164" s="83" t="s">
        <v>148</v>
      </c>
      <c r="FT164" s="105">
        <f>FP164</f>
        <v>22747000</v>
      </c>
      <c r="FU164" s="106">
        <f>IFERROR(FT164/FT167,0)</f>
        <v>1</v>
      </c>
      <c r="FW164" s="225"/>
      <c r="FX164" s="225"/>
      <c r="FY164" s="225"/>
      <c r="FZ164" s="225"/>
      <c r="GA164" s="225"/>
      <c r="GB164" s="83" t="s">
        <v>148</v>
      </c>
      <c r="GC164" s="105"/>
      <c r="GD164" s="106">
        <f>IFERROR(GC164/GC167,0)</f>
        <v>0</v>
      </c>
      <c r="GF164" s="225">
        <f>GF159+1</f>
        <v>9</v>
      </c>
      <c r="GG164" s="225" t="s">
        <v>319</v>
      </c>
      <c r="GH164" s="226">
        <v>44558172</v>
      </c>
      <c r="GI164" s="225" t="s">
        <v>199</v>
      </c>
      <c r="GJ164" s="227" t="s">
        <v>170</v>
      </c>
      <c r="GK164" s="83" t="s">
        <v>148</v>
      </c>
      <c r="GL164" s="84">
        <f>GL167</f>
        <v>44558172</v>
      </c>
      <c r="GM164" s="106">
        <f>IFERROR(GL164/GL167,0)</f>
        <v>1</v>
      </c>
      <c r="GO164" s="225">
        <f>GO159+1</f>
        <v>9</v>
      </c>
      <c r="GP164" s="225"/>
      <c r="GQ164" s="225"/>
      <c r="GR164" s="225"/>
      <c r="GS164" s="225"/>
      <c r="GT164" s="83" t="s">
        <v>148</v>
      </c>
      <c r="GU164" s="105"/>
      <c r="GV164" s="106">
        <f>IFERROR(GU164/GU167,0)</f>
        <v>0</v>
      </c>
    </row>
    <row r="165" spans="2:204">
      <c r="B165" s="225"/>
      <c r="C165" s="225"/>
      <c r="D165" s="225"/>
      <c r="E165" s="225"/>
      <c r="F165" s="225"/>
      <c r="G165" s="83" t="s">
        <v>9</v>
      </c>
      <c r="H165" s="105"/>
      <c r="I165" s="106">
        <f t="shared" ref="I165:I166" si="620">IFERROR(H165/H168,0)</f>
        <v>0</v>
      </c>
      <c r="K165" s="225"/>
      <c r="L165" s="225"/>
      <c r="M165" s="225"/>
      <c r="N165" s="225"/>
      <c r="O165" s="225"/>
      <c r="P165" s="83" t="s">
        <v>9</v>
      </c>
      <c r="Q165" s="105"/>
      <c r="R165" s="106">
        <f t="shared" ref="R165:R166" si="621">IFERROR(Q165/Q168,0)</f>
        <v>0</v>
      </c>
      <c r="T165" s="225"/>
      <c r="U165" s="225"/>
      <c r="V165" s="225"/>
      <c r="W165" s="225"/>
      <c r="X165" s="225"/>
      <c r="Y165" s="83" t="s">
        <v>9</v>
      </c>
      <c r="Z165" s="105"/>
      <c r="AA165" s="106">
        <f t="shared" ref="AA165:AA166" si="622">IFERROR(Z165/Z168,0)</f>
        <v>0</v>
      </c>
      <c r="AB165" s="225"/>
      <c r="AC165" s="225"/>
      <c r="AD165" s="225"/>
      <c r="AE165" s="225"/>
      <c r="AF165" s="225"/>
      <c r="AG165" s="83" t="s">
        <v>9</v>
      </c>
      <c r="AH165" s="105"/>
      <c r="AI165" s="106">
        <f t="shared" ref="AI165:AI166" si="623">IFERROR(AH165/AH168,0)</f>
        <v>0</v>
      </c>
      <c r="AJ165" s="225"/>
      <c r="AK165" s="225"/>
      <c r="AL165" s="225"/>
      <c r="AM165" s="225"/>
      <c r="AN165" s="225"/>
      <c r="AO165" s="83" t="s">
        <v>9</v>
      </c>
      <c r="AP165" s="105"/>
      <c r="AQ165" s="106">
        <f t="shared" ref="AQ165:AQ166" si="624">IFERROR(AP165/AP168,0)</f>
        <v>0</v>
      </c>
      <c r="AR165" s="225"/>
      <c r="AS165" s="225"/>
      <c r="AT165" s="225"/>
      <c r="AU165" s="225"/>
      <c r="AV165" s="225"/>
      <c r="AW165" s="83" t="s">
        <v>9</v>
      </c>
      <c r="AX165" s="105"/>
      <c r="AY165" s="106">
        <f t="shared" ref="AY165:AY166" si="625">IFERROR(AX165/AX168,0)</f>
        <v>0</v>
      </c>
      <c r="BA165" s="225"/>
      <c r="BB165" s="225"/>
      <c r="BC165" s="225"/>
      <c r="BD165" s="225"/>
      <c r="BE165" s="225"/>
      <c r="BF165" s="83" t="s">
        <v>9</v>
      </c>
      <c r="BG165" s="105"/>
      <c r="BH165" s="106">
        <f t="shared" ref="BH165:BH166" si="626">IFERROR(BG165/BG168,0)</f>
        <v>0</v>
      </c>
      <c r="BJ165" s="225"/>
      <c r="BK165" s="225"/>
      <c r="BL165" s="225"/>
      <c r="BM165" s="225"/>
      <c r="BN165" s="225"/>
      <c r="BO165" s="83" t="s">
        <v>9</v>
      </c>
      <c r="BP165" s="105"/>
      <c r="BQ165" s="106">
        <f t="shared" ref="BQ165:BQ166" si="627">IFERROR(BP165/BP168,0)</f>
        <v>0</v>
      </c>
      <c r="BS165" s="225"/>
      <c r="BT165" s="225"/>
      <c r="BU165" s="225"/>
      <c r="BV165" s="225"/>
      <c r="BW165" s="225"/>
      <c r="BX165" s="83" t="s">
        <v>9</v>
      </c>
      <c r="BY165" s="105"/>
      <c r="BZ165" s="106">
        <f t="shared" ref="BZ165:BZ166" si="628">IFERROR(BY165/BY168,0)</f>
        <v>0</v>
      </c>
      <c r="CB165" s="225"/>
      <c r="CC165" s="225"/>
      <c r="CD165" s="225"/>
      <c r="CE165" s="225"/>
      <c r="CF165" s="225"/>
      <c r="CG165" s="83" t="s">
        <v>9</v>
      </c>
      <c r="CH165" s="105"/>
      <c r="CI165" s="106">
        <f t="shared" ref="CI165:CI166" si="629">IFERROR(CH165/CH168,0)</f>
        <v>0</v>
      </c>
      <c r="CK165" s="225"/>
      <c r="CL165" s="225"/>
      <c r="CM165" s="225"/>
      <c r="CN165" s="225"/>
      <c r="CO165" s="225"/>
      <c r="CP165" s="83" t="s">
        <v>9</v>
      </c>
      <c r="CQ165" s="105"/>
      <c r="CR165" s="106">
        <f t="shared" ref="CR165:CR166" si="630">IFERROR(CQ165/CQ168,0)</f>
        <v>0</v>
      </c>
      <c r="CT165" s="225"/>
      <c r="CU165" s="225"/>
      <c r="CV165" s="225"/>
      <c r="CW165" s="225"/>
      <c r="CX165" s="225"/>
      <c r="CY165" s="83" t="s">
        <v>9</v>
      </c>
      <c r="CZ165" s="105"/>
      <c r="DA165" s="106">
        <f t="shared" ref="DA165:DA166" si="631">IFERROR(CZ165/CZ168,0)</f>
        <v>0</v>
      </c>
      <c r="DC165" s="225"/>
      <c r="DD165" s="225"/>
      <c r="DE165" s="225"/>
      <c r="DF165" s="225"/>
      <c r="DG165" s="225"/>
      <c r="DH165" s="83" t="s">
        <v>9</v>
      </c>
      <c r="DI165" s="105"/>
      <c r="DJ165" s="106">
        <f t="shared" ref="DJ165:DJ166" si="632">IFERROR(DI165/DI168,0)</f>
        <v>0</v>
      </c>
      <c r="DL165" s="225"/>
      <c r="DM165" s="225"/>
      <c r="DN165" s="225"/>
      <c r="DO165" s="225"/>
      <c r="DP165" s="225"/>
      <c r="DQ165" s="83" t="s">
        <v>9</v>
      </c>
      <c r="DR165" s="105"/>
      <c r="DS165" s="106">
        <f t="shared" ref="DS165:DS166" si="633">IFERROR(DR165/DR168,0)</f>
        <v>0</v>
      </c>
      <c r="DU165" s="225"/>
      <c r="DV165" s="225"/>
      <c r="DW165" s="225"/>
      <c r="DX165" s="225"/>
      <c r="DY165" s="225"/>
      <c r="DZ165" s="83" t="s">
        <v>9</v>
      </c>
      <c r="EA165" s="105"/>
      <c r="EB165" s="106">
        <f t="shared" ref="EB165:EB166" si="634">IFERROR(EA165/EA168,0)</f>
        <v>0</v>
      </c>
      <c r="ED165" s="225"/>
      <c r="EE165" s="225"/>
      <c r="EF165" s="225"/>
      <c r="EG165" s="225"/>
      <c r="EH165" s="225"/>
      <c r="EI165" s="83" t="s">
        <v>9</v>
      </c>
      <c r="EJ165" s="105"/>
      <c r="EK165" s="106">
        <f t="shared" ref="EK165:EK166" si="635">IFERROR(EJ165/EJ168,0)</f>
        <v>0</v>
      </c>
      <c r="EM165" s="225"/>
      <c r="EN165" s="225"/>
      <c r="EO165" s="225"/>
      <c r="EP165" s="225"/>
      <c r="EQ165" s="225"/>
      <c r="ER165" s="83" t="s">
        <v>9</v>
      </c>
      <c r="ES165" s="105"/>
      <c r="ET165" s="106">
        <f t="shared" ref="ET165:ET166" si="636">IFERROR(ES165/ES168,0)</f>
        <v>0</v>
      </c>
      <c r="EV165" s="225"/>
      <c r="EW165" s="225"/>
      <c r="EX165" s="225"/>
      <c r="EY165" s="225"/>
      <c r="EZ165" s="225"/>
      <c r="FA165" s="83" t="s">
        <v>9</v>
      </c>
      <c r="FB165" s="105"/>
      <c r="FC165" s="106">
        <f t="shared" ref="FC165:FC166" si="637">IFERROR(FB165/FB168,0)</f>
        <v>0</v>
      </c>
      <c r="FE165" s="225"/>
      <c r="FF165" s="225"/>
      <c r="FG165" s="225"/>
      <c r="FH165" s="225"/>
      <c r="FI165" s="225"/>
      <c r="FJ165" s="83" t="s">
        <v>9</v>
      </c>
      <c r="FK165" s="105"/>
      <c r="FL165" s="106">
        <f t="shared" ref="FL165:FL166" si="638">IFERROR(FK165/FK168,0)</f>
        <v>0</v>
      </c>
      <c r="FN165" s="225"/>
      <c r="FO165" s="228"/>
      <c r="FP165" s="238"/>
      <c r="FQ165" s="228"/>
      <c r="FR165" s="228"/>
      <c r="FS165" s="83" t="s">
        <v>9</v>
      </c>
      <c r="FT165" s="105">
        <v>0</v>
      </c>
      <c r="FU165" s="106">
        <f t="shared" ref="FU165:FU166" si="639">IFERROR(FT165/FT168,0)</f>
        <v>0</v>
      </c>
      <c r="FW165" s="225"/>
      <c r="FX165" s="225"/>
      <c r="FY165" s="225"/>
      <c r="FZ165" s="225"/>
      <c r="GA165" s="225"/>
      <c r="GB165" s="83" t="s">
        <v>9</v>
      </c>
      <c r="GC165" s="105"/>
      <c r="GD165" s="106">
        <f t="shared" ref="GD165:GD166" si="640">IFERROR(GC165/GC168,0)</f>
        <v>0</v>
      </c>
      <c r="GF165" s="225"/>
      <c r="GG165" s="225"/>
      <c r="GH165" s="226"/>
      <c r="GI165" s="225"/>
      <c r="GJ165" s="228"/>
      <c r="GK165" s="83" t="s">
        <v>9</v>
      </c>
      <c r="GL165" s="84">
        <v>0</v>
      </c>
      <c r="GM165" s="106">
        <f t="shared" ref="GM165:GM166" si="641">IFERROR(GL165/GL168,0)</f>
        <v>0</v>
      </c>
      <c r="GO165" s="225"/>
      <c r="GP165" s="225"/>
      <c r="GQ165" s="225"/>
      <c r="GR165" s="225"/>
      <c r="GS165" s="225"/>
      <c r="GT165" s="83" t="s">
        <v>9</v>
      </c>
      <c r="GU165" s="105"/>
      <c r="GV165" s="106">
        <f t="shared" ref="GV165:GV166" si="642">IFERROR(GU165/GU168,0)</f>
        <v>0</v>
      </c>
    </row>
    <row r="166" spans="2:204">
      <c r="B166" s="225"/>
      <c r="C166" s="225"/>
      <c r="D166" s="225"/>
      <c r="E166" s="225"/>
      <c r="F166" s="225"/>
      <c r="G166" s="83" t="s">
        <v>8</v>
      </c>
      <c r="H166" s="105"/>
      <c r="I166" s="106">
        <f t="shared" si="620"/>
        <v>0</v>
      </c>
      <c r="K166" s="225"/>
      <c r="L166" s="225"/>
      <c r="M166" s="225"/>
      <c r="N166" s="225"/>
      <c r="O166" s="225"/>
      <c r="P166" s="83" t="s">
        <v>8</v>
      </c>
      <c r="Q166" s="105"/>
      <c r="R166" s="106">
        <f t="shared" si="621"/>
        <v>0</v>
      </c>
      <c r="T166" s="225"/>
      <c r="U166" s="225"/>
      <c r="V166" s="225"/>
      <c r="W166" s="225"/>
      <c r="X166" s="225"/>
      <c r="Y166" s="83" t="s">
        <v>8</v>
      </c>
      <c r="Z166" s="105"/>
      <c r="AA166" s="106">
        <f t="shared" si="622"/>
        <v>0</v>
      </c>
      <c r="AB166" s="225"/>
      <c r="AC166" s="225"/>
      <c r="AD166" s="225"/>
      <c r="AE166" s="225"/>
      <c r="AF166" s="225"/>
      <c r="AG166" s="83" t="s">
        <v>8</v>
      </c>
      <c r="AH166" s="105"/>
      <c r="AI166" s="106">
        <f t="shared" si="623"/>
        <v>0</v>
      </c>
      <c r="AJ166" s="225"/>
      <c r="AK166" s="225"/>
      <c r="AL166" s="225"/>
      <c r="AM166" s="225"/>
      <c r="AN166" s="225"/>
      <c r="AO166" s="83" t="s">
        <v>8</v>
      </c>
      <c r="AP166" s="105"/>
      <c r="AQ166" s="106">
        <f t="shared" si="624"/>
        <v>0</v>
      </c>
      <c r="AR166" s="225"/>
      <c r="AS166" s="225"/>
      <c r="AT166" s="225"/>
      <c r="AU166" s="225"/>
      <c r="AV166" s="225"/>
      <c r="AW166" s="83" t="s">
        <v>8</v>
      </c>
      <c r="AX166" s="105"/>
      <c r="AY166" s="106">
        <f t="shared" si="625"/>
        <v>0</v>
      </c>
      <c r="BA166" s="225"/>
      <c r="BB166" s="225"/>
      <c r="BC166" s="225"/>
      <c r="BD166" s="225"/>
      <c r="BE166" s="225"/>
      <c r="BF166" s="83" t="s">
        <v>8</v>
      </c>
      <c r="BG166" s="105"/>
      <c r="BH166" s="106">
        <f t="shared" si="626"/>
        <v>0</v>
      </c>
      <c r="BJ166" s="225"/>
      <c r="BK166" s="225"/>
      <c r="BL166" s="225"/>
      <c r="BM166" s="225"/>
      <c r="BN166" s="225"/>
      <c r="BO166" s="83" t="s">
        <v>8</v>
      </c>
      <c r="BP166" s="105"/>
      <c r="BQ166" s="106">
        <f t="shared" si="627"/>
        <v>0</v>
      </c>
      <c r="BS166" s="225"/>
      <c r="BT166" s="225"/>
      <c r="BU166" s="225"/>
      <c r="BV166" s="225"/>
      <c r="BW166" s="225"/>
      <c r="BX166" s="83" t="s">
        <v>8</v>
      </c>
      <c r="BY166" s="105"/>
      <c r="BZ166" s="106">
        <f t="shared" si="628"/>
        <v>0</v>
      </c>
      <c r="CB166" s="225"/>
      <c r="CC166" s="225"/>
      <c r="CD166" s="225"/>
      <c r="CE166" s="225"/>
      <c r="CF166" s="225"/>
      <c r="CG166" s="83" t="s">
        <v>8</v>
      </c>
      <c r="CH166" s="105"/>
      <c r="CI166" s="106">
        <f t="shared" si="629"/>
        <v>0</v>
      </c>
      <c r="CK166" s="225"/>
      <c r="CL166" s="225"/>
      <c r="CM166" s="225"/>
      <c r="CN166" s="225"/>
      <c r="CO166" s="225"/>
      <c r="CP166" s="83" t="s">
        <v>8</v>
      </c>
      <c r="CQ166" s="105"/>
      <c r="CR166" s="106">
        <f t="shared" si="630"/>
        <v>0</v>
      </c>
      <c r="CT166" s="225"/>
      <c r="CU166" s="225"/>
      <c r="CV166" s="225"/>
      <c r="CW166" s="225"/>
      <c r="CX166" s="225"/>
      <c r="CY166" s="83" t="s">
        <v>8</v>
      </c>
      <c r="CZ166" s="105"/>
      <c r="DA166" s="106">
        <f t="shared" si="631"/>
        <v>0</v>
      </c>
      <c r="DC166" s="225"/>
      <c r="DD166" s="225"/>
      <c r="DE166" s="225"/>
      <c r="DF166" s="225"/>
      <c r="DG166" s="225"/>
      <c r="DH166" s="83" t="s">
        <v>8</v>
      </c>
      <c r="DI166" s="105"/>
      <c r="DJ166" s="106">
        <f t="shared" si="632"/>
        <v>0</v>
      </c>
      <c r="DL166" s="225"/>
      <c r="DM166" s="225"/>
      <c r="DN166" s="225"/>
      <c r="DO166" s="225"/>
      <c r="DP166" s="225"/>
      <c r="DQ166" s="83" t="s">
        <v>8</v>
      </c>
      <c r="DR166" s="105"/>
      <c r="DS166" s="106">
        <f t="shared" si="633"/>
        <v>0</v>
      </c>
      <c r="DU166" s="225"/>
      <c r="DV166" s="225"/>
      <c r="DW166" s="225"/>
      <c r="DX166" s="225"/>
      <c r="DY166" s="225"/>
      <c r="DZ166" s="83" t="s">
        <v>8</v>
      </c>
      <c r="EA166" s="105"/>
      <c r="EB166" s="106">
        <f t="shared" si="634"/>
        <v>0</v>
      </c>
      <c r="ED166" s="225"/>
      <c r="EE166" s="225"/>
      <c r="EF166" s="225"/>
      <c r="EG166" s="225"/>
      <c r="EH166" s="225"/>
      <c r="EI166" s="83" t="s">
        <v>8</v>
      </c>
      <c r="EJ166" s="105"/>
      <c r="EK166" s="106">
        <f t="shared" si="635"/>
        <v>0</v>
      </c>
      <c r="EM166" s="225"/>
      <c r="EN166" s="225"/>
      <c r="EO166" s="225"/>
      <c r="EP166" s="225"/>
      <c r="EQ166" s="225"/>
      <c r="ER166" s="83" t="s">
        <v>8</v>
      </c>
      <c r="ES166" s="105"/>
      <c r="ET166" s="106">
        <f t="shared" si="636"/>
        <v>0</v>
      </c>
      <c r="EV166" s="225"/>
      <c r="EW166" s="225"/>
      <c r="EX166" s="225"/>
      <c r="EY166" s="225"/>
      <c r="EZ166" s="225"/>
      <c r="FA166" s="83" t="s">
        <v>8</v>
      </c>
      <c r="FB166" s="105"/>
      <c r="FC166" s="106">
        <f t="shared" si="637"/>
        <v>0</v>
      </c>
      <c r="FE166" s="225"/>
      <c r="FF166" s="225"/>
      <c r="FG166" s="225"/>
      <c r="FH166" s="225"/>
      <c r="FI166" s="225"/>
      <c r="FJ166" s="83" t="s">
        <v>8</v>
      </c>
      <c r="FK166" s="105"/>
      <c r="FL166" s="106">
        <f t="shared" si="638"/>
        <v>0</v>
      </c>
      <c r="FN166" s="225"/>
      <c r="FO166" s="228"/>
      <c r="FP166" s="238"/>
      <c r="FQ166" s="228"/>
      <c r="FR166" s="228"/>
      <c r="FS166" s="83" t="s">
        <v>8</v>
      </c>
      <c r="FT166" s="105">
        <v>0</v>
      </c>
      <c r="FU166" s="106">
        <f t="shared" si="639"/>
        <v>0</v>
      </c>
      <c r="FW166" s="225"/>
      <c r="FX166" s="225"/>
      <c r="FY166" s="225"/>
      <c r="FZ166" s="225"/>
      <c r="GA166" s="225"/>
      <c r="GB166" s="83" t="s">
        <v>8</v>
      </c>
      <c r="GC166" s="105"/>
      <c r="GD166" s="106">
        <f t="shared" si="640"/>
        <v>0</v>
      </c>
      <c r="GF166" s="225"/>
      <c r="GG166" s="225"/>
      <c r="GH166" s="226"/>
      <c r="GI166" s="225"/>
      <c r="GJ166" s="228"/>
      <c r="GK166" s="83" t="s">
        <v>8</v>
      </c>
      <c r="GL166" s="84">
        <v>0</v>
      </c>
      <c r="GM166" s="106">
        <f t="shared" si="641"/>
        <v>0</v>
      </c>
      <c r="GO166" s="225"/>
      <c r="GP166" s="225"/>
      <c r="GQ166" s="225"/>
      <c r="GR166" s="225"/>
      <c r="GS166" s="225"/>
      <c r="GT166" s="83" t="s">
        <v>8</v>
      </c>
      <c r="GU166" s="105"/>
      <c r="GV166" s="106">
        <f t="shared" si="642"/>
        <v>0</v>
      </c>
    </row>
    <row r="167" spans="2:204" ht="66.75" customHeight="1">
      <c r="B167" s="225"/>
      <c r="C167" s="225"/>
      <c r="D167" s="225"/>
      <c r="E167" s="225"/>
      <c r="F167" s="225"/>
      <c r="G167" s="83" t="s">
        <v>11</v>
      </c>
      <c r="H167" s="105">
        <f>D164</f>
        <v>0</v>
      </c>
      <c r="I167" s="83"/>
      <c r="K167" s="225"/>
      <c r="L167" s="225"/>
      <c r="M167" s="225"/>
      <c r="N167" s="225"/>
      <c r="O167" s="225"/>
      <c r="P167" s="83" t="s">
        <v>11</v>
      </c>
      <c r="Q167" s="105">
        <f>M164</f>
        <v>0</v>
      </c>
      <c r="R167" s="83"/>
      <c r="T167" s="225"/>
      <c r="U167" s="225"/>
      <c r="V167" s="225"/>
      <c r="W167" s="225"/>
      <c r="X167" s="225"/>
      <c r="Y167" s="83" t="s">
        <v>11</v>
      </c>
      <c r="Z167" s="105">
        <f>V164</f>
        <v>0</v>
      </c>
      <c r="AA167" s="83"/>
      <c r="AB167" s="225"/>
      <c r="AC167" s="225"/>
      <c r="AD167" s="225"/>
      <c r="AE167" s="225"/>
      <c r="AF167" s="225"/>
      <c r="AG167" s="83" t="s">
        <v>11</v>
      </c>
      <c r="AH167" s="105">
        <f>AD164</f>
        <v>0</v>
      </c>
      <c r="AI167" s="83"/>
      <c r="AJ167" s="225"/>
      <c r="AK167" s="225"/>
      <c r="AL167" s="225"/>
      <c r="AM167" s="225"/>
      <c r="AN167" s="225"/>
      <c r="AO167" s="83" t="s">
        <v>11</v>
      </c>
      <c r="AP167" s="105">
        <f>AL164</f>
        <v>0</v>
      </c>
      <c r="AQ167" s="83"/>
      <c r="AR167" s="225"/>
      <c r="AS167" s="225"/>
      <c r="AT167" s="225"/>
      <c r="AU167" s="225"/>
      <c r="AV167" s="225"/>
      <c r="AW167" s="83" t="s">
        <v>11</v>
      </c>
      <c r="AX167" s="105">
        <f>AT164</f>
        <v>0</v>
      </c>
      <c r="AY167" s="83"/>
      <c r="BA167" s="225"/>
      <c r="BB167" s="225"/>
      <c r="BC167" s="225"/>
      <c r="BD167" s="225"/>
      <c r="BE167" s="225"/>
      <c r="BF167" s="83" t="s">
        <v>11</v>
      </c>
      <c r="BG167" s="105">
        <f>BC164</f>
        <v>0</v>
      </c>
      <c r="BH167" s="83"/>
      <c r="BJ167" s="225"/>
      <c r="BK167" s="225"/>
      <c r="BL167" s="225"/>
      <c r="BM167" s="225"/>
      <c r="BN167" s="225"/>
      <c r="BO167" s="83" t="s">
        <v>11</v>
      </c>
      <c r="BP167" s="105">
        <f>BL164</f>
        <v>0</v>
      </c>
      <c r="BQ167" s="83"/>
      <c r="BS167" s="225"/>
      <c r="BT167" s="225"/>
      <c r="BU167" s="225"/>
      <c r="BV167" s="225"/>
      <c r="BW167" s="225"/>
      <c r="BX167" s="83" t="s">
        <v>11</v>
      </c>
      <c r="BY167" s="105">
        <f>BU164</f>
        <v>0</v>
      </c>
      <c r="BZ167" s="83"/>
      <c r="CB167" s="225"/>
      <c r="CC167" s="225"/>
      <c r="CD167" s="225"/>
      <c r="CE167" s="225"/>
      <c r="CF167" s="225"/>
      <c r="CG167" s="83" t="s">
        <v>11</v>
      </c>
      <c r="CH167" s="105">
        <f>CD164</f>
        <v>0</v>
      </c>
      <c r="CI167" s="83"/>
      <c r="CK167" s="225"/>
      <c r="CL167" s="225"/>
      <c r="CM167" s="225"/>
      <c r="CN167" s="225"/>
      <c r="CO167" s="225"/>
      <c r="CP167" s="83" t="s">
        <v>11</v>
      </c>
      <c r="CQ167" s="105">
        <f>CM164</f>
        <v>0</v>
      </c>
      <c r="CR167" s="83"/>
      <c r="CT167" s="225"/>
      <c r="CU167" s="225"/>
      <c r="CV167" s="225"/>
      <c r="CW167" s="225"/>
      <c r="CX167" s="225"/>
      <c r="CY167" s="83" t="s">
        <v>11</v>
      </c>
      <c r="CZ167" s="105">
        <f>CV164</f>
        <v>0</v>
      </c>
      <c r="DA167" s="83"/>
      <c r="DC167" s="225"/>
      <c r="DD167" s="225"/>
      <c r="DE167" s="225"/>
      <c r="DF167" s="225"/>
      <c r="DG167" s="225"/>
      <c r="DH167" s="83" t="s">
        <v>11</v>
      </c>
      <c r="DI167" s="105">
        <f>DE164</f>
        <v>0</v>
      </c>
      <c r="DJ167" s="83"/>
      <c r="DL167" s="225"/>
      <c r="DM167" s="225"/>
      <c r="DN167" s="225"/>
      <c r="DO167" s="225"/>
      <c r="DP167" s="225"/>
      <c r="DQ167" s="83" t="s">
        <v>11</v>
      </c>
      <c r="DR167" s="105">
        <f>DN164</f>
        <v>0</v>
      </c>
      <c r="DS167" s="83"/>
      <c r="DU167" s="225"/>
      <c r="DV167" s="225"/>
      <c r="DW167" s="225"/>
      <c r="DX167" s="225"/>
      <c r="DY167" s="225"/>
      <c r="DZ167" s="83" t="s">
        <v>11</v>
      </c>
      <c r="EA167" s="105">
        <f>DW164</f>
        <v>0</v>
      </c>
      <c r="EB167" s="83"/>
      <c r="ED167" s="225"/>
      <c r="EE167" s="225"/>
      <c r="EF167" s="225"/>
      <c r="EG167" s="225"/>
      <c r="EH167" s="225"/>
      <c r="EI167" s="83" t="s">
        <v>11</v>
      </c>
      <c r="EJ167" s="105">
        <f>EF164</f>
        <v>0</v>
      </c>
      <c r="EK167" s="83"/>
      <c r="EM167" s="225"/>
      <c r="EN167" s="225"/>
      <c r="EO167" s="225"/>
      <c r="EP167" s="225"/>
      <c r="EQ167" s="225"/>
      <c r="ER167" s="83" t="s">
        <v>11</v>
      </c>
      <c r="ES167" s="105">
        <f>EO164</f>
        <v>0</v>
      </c>
      <c r="ET167" s="83"/>
      <c r="EV167" s="225"/>
      <c r="EW167" s="225"/>
      <c r="EX167" s="225"/>
      <c r="EY167" s="225"/>
      <c r="EZ167" s="225"/>
      <c r="FA167" s="83" t="s">
        <v>11</v>
      </c>
      <c r="FB167" s="105">
        <f>EX164</f>
        <v>0</v>
      </c>
      <c r="FC167" s="83"/>
      <c r="FE167" s="225"/>
      <c r="FF167" s="225"/>
      <c r="FG167" s="225"/>
      <c r="FH167" s="225"/>
      <c r="FI167" s="225"/>
      <c r="FJ167" s="83" t="s">
        <v>11</v>
      </c>
      <c r="FK167" s="105">
        <f>FG164</f>
        <v>0</v>
      </c>
      <c r="FL167" s="83"/>
      <c r="FN167" s="225"/>
      <c r="FO167" s="229"/>
      <c r="FP167" s="239"/>
      <c r="FQ167" s="229"/>
      <c r="FR167" s="229"/>
      <c r="FS167" s="83" t="s">
        <v>11</v>
      </c>
      <c r="FT167" s="105">
        <f>FP164</f>
        <v>22747000</v>
      </c>
      <c r="FU167" s="83"/>
      <c r="FW167" s="225"/>
      <c r="FX167" s="225"/>
      <c r="FY167" s="225"/>
      <c r="FZ167" s="225"/>
      <c r="GA167" s="225"/>
      <c r="GB167" s="83" t="s">
        <v>11</v>
      </c>
      <c r="GC167" s="105">
        <f>FY164</f>
        <v>0</v>
      </c>
      <c r="GD167" s="83"/>
      <c r="GF167" s="225"/>
      <c r="GG167" s="225"/>
      <c r="GH167" s="226"/>
      <c r="GI167" s="225"/>
      <c r="GJ167" s="229"/>
      <c r="GK167" s="83" t="s">
        <v>11</v>
      </c>
      <c r="GL167" s="84">
        <f>GH164</f>
        <v>44558172</v>
      </c>
      <c r="GM167" s="83"/>
      <c r="GO167" s="225"/>
      <c r="GP167" s="225"/>
      <c r="GQ167" s="225"/>
      <c r="GR167" s="225"/>
      <c r="GS167" s="225"/>
      <c r="GT167" s="83" t="s">
        <v>11</v>
      </c>
      <c r="GU167" s="105">
        <f>GQ164</f>
        <v>0</v>
      </c>
      <c r="GV167" s="83"/>
    </row>
    <row r="168" spans="2:204">
      <c r="B168" s="102"/>
      <c r="H168" s="107"/>
      <c r="I168" s="104"/>
      <c r="K168" s="102"/>
      <c r="Q168" s="107"/>
      <c r="R168" s="104"/>
      <c r="T168" s="102"/>
      <c r="Z168" s="107"/>
      <c r="AA168" s="104"/>
      <c r="AB168" s="102"/>
      <c r="AH168" s="107"/>
      <c r="AI168" s="104"/>
      <c r="AJ168" s="102"/>
      <c r="AP168" s="107"/>
      <c r="AQ168" s="104"/>
      <c r="AR168" s="102"/>
      <c r="AX168" s="107"/>
      <c r="AY168" s="104"/>
      <c r="BA168" s="102"/>
      <c r="BG168" s="107"/>
      <c r="BH168" s="104"/>
      <c r="BJ168" s="102"/>
      <c r="BP168" s="107"/>
      <c r="BQ168" s="104"/>
      <c r="BS168" s="102"/>
      <c r="BY168" s="107"/>
      <c r="BZ168" s="104"/>
      <c r="CB168" s="102"/>
      <c r="CH168" s="107"/>
      <c r="CI168" s="104"/>
      <c r="CK168" s="102"/>
      <c r="CQ168" s="107"/>
      <c r="CR168" s="104"/>
      <c r="CT168" s="102"/>
      <c r="CZ168" s="107"/>
      <c r="DA168" s="104"/>
      <c r="DC168" s="102"/>
      <c r="DI168" s="107"/>
      <c r="DJ168" s="104"/>
      <c r="DL168" s="102"/>
      <c r="DR168" s="107"/>
      <c r="DS168" s="104"/>
      <c r="DU168" s="102"/>
      <c r="EA168" s="107"/>
      <c r="EB168" s="104"/>
      <c r="ED168" s="102"/>
      <c r="EJ168" s="107"/>
      <c r="EK168" s="104"/>
      <c r="EM168" s="102"/>
      <c r="ES168" s="107"/>
      <c r="ET168" s="104"/>
      <c r="EV168" s="102"/>
      <c r="FB168" s="107"/>
      <c r="FC168" s="104"/>
      <c r="FE168" s="102"/>
      <c r="FK168" s="107"/>
      <c r="FL168" s="104"/>
      <c r="FN168" s="102"/>
      <c r="FT168" s="107"/>
      <c r="FU168" s="104"/>
      <c r="FW168" s="102"/>
      <c r="GC168" s="107"/>
      <c r="GD168" s="104"/>
      <c r="GF168" s="102"/>
      <c r="GM168" s="104"/>
      <c r="GO168" s="102"/>
      <c r="GU168" s="107"/>
      <c r="GV168" s="104"/>
    </row>
    <row r="169" spans="2:204" ht="11.25" customHeight="1">
      <c r="B169" s="225">
        <f>B164+1</f>
        <v>10</v>
      </c>
      <c r="C169" s="225"/>
      <c r="D169" s="225"/>
      <c r="E169" s="225"/>
      <c r="F169" s="225"/>
      <c r="G169" s="83" t="s">
        <v>148</v>
      </c>
      <c r="H169" s="105"/>
      <c r="I169" s="106">
        <f>IFERROR(H169/H172,0)</f>
        <v>0</v>
      </c>
      <c r="K169" s="225">
        <f>K164+1</f>
        <v>10</v>
      </c>
      <c r="L169" s="225"/>
      <c r="M169" s="225"/>
      <c r="N169" s="225"/>
      <c r="O169" s="225"/>
      <c r="P169" s="83" t="s">
        <v>148</v>
      </c>
      <c r="Q169" s="105"/>
      <c r="R169" s="106">
        <f>IFERROR(Q169/Q172,0)</f>
        <v>0</v>
      </c>
      <c r="T169" s="225">
        <f>T164+1</f>
        <v>10</v>
      </c>
      <c r="U169" s="225"/>
      <c r="V169" s="225"/>
      <c r="W169" s="225"/>
      <c r="X169" s="225"/>
      <c r="Y169" s="83" t="s">
        <v>148</v>
      </c>
      <c r="Z169" s="105"/>
      <c r="AA169" s="106">
        <f>IFERROR(Z169/Z172,0)</f>
        <v>0</v>
      </c>
      <c r="AB169" s="225">
        <f>AB164+1</f>
        <v>10</v>
      </c>
      <c r="AC169" s="225"/>
      <c r="AD169" s="225"/>
      <c r="AE169" s="225"/>
      <c r="AF169" s="225"/>
      <c r="AG169" s="83" t="s">
        <v>148</v>
      </c>
      <c r="AH169" s="105"/>
      <c r="AI169" s="106">
        <f>IFERROR(AH169/AH172,0)</f>
        <v>0</v>
      </c>
      <c r="AJ169" s="225">
        <f>AJ164+1</f>
        <v>10</v>
      </c>
      <c r="AK169" s="225"/>
      <c r="AL169" s="225"/>
      <c r="AM169" s="225"/>
      <c r="AN169" s="225"/>
      <c r="AO169" s="83" t="s">
        <v>148</v>
      </c>
      <c r="AP169" s="105"/>
      <c r="AQ169" s="106">
        <f>IFERROR(AP169/AP172,0)</f>
        <v>0</v>
      </c>
      <c r="AR169" s="225">
        <f>AR164+1</f>
        <v>10</v>
      </c>
      <c r="AS169" s="225"/>
      <c r="AT169" s="225"/>
      <c r="AU169" s="225"/>
      <c r="AV169" s="225"/>
      <c r="AW169" s="83" t="s">
        <v>148</v>
      </c>
      <c r="AX169" s="105"/>
      <c r="AY169" s="106">
        <f>IFERROR(AX169/AX172,0)</f>
        <v>0</v>
      </c>
      <c r="BA169" s="225">
        <f>BA164+1</f>
        <v>10</v>
      </c>
      <c r="BB169" s="225"/>
      <c r="BC169" s="225"/>
      <c r="BD169" s="225"/>
      <c r="BE169" s="225"/>
      <c r="BF169" s="83" t="s">
        <v>148</v>
      </c>
      <c r="BG169" s="105"/>
      <c r="BH169" s="106">
        <f>IFERROR(BG169/BG172,0)</f>
        <v>0</v>
      </c>
      <c r="BJ169" s="225">
        <f>BJ164+1</f>
        <v>10</v>
      </c>
      <c r="BK169" s="225"/>
      <c r="BL169" s="225"/>
      <c r="BM169" s="225"/>
      <c r="BN169" s="225"/>
      <c r="BO169" s="83" t="s">
        <v>148</v>
      </c>
      <c r="BP169" s="105"/>
      <c r="BQ169" s="106">
        <f>IFERROR(BP169/BP172,0)</f>
        <v>0</v>
      </c>
      <c r="BS169" s="225">
        <f>BS164+1</f>
        <v>10</v>
      </c>
      <c r="BT169" s="225"/>
      <c r="BU169" s="225"/>
      <c r="BV169" s="225"/>
      <c r="BW169" s="225"/>
      <c r="BX169" s="83" t="s">
        <v>148</v>
      </c>
      <c r="BY169" s="105"/>
      <c r="BZ169" s="106">
        <f>IFERROR(BY169/BY172,0)</f>
        <v>0</v>
      </c>
      <c r="CB169" s="225">
        <f>CB164+1</f>
        <v>10</v>
      </c>
      <c r="CC169" s="225"/>
      <c r="CD169" s="225"/>
      <c r="CE169" s="225"/>
      <c r="CF169" s="225"/>
      <c r="CG169" s="83" t="s">
        <v>148</v>
      </c>
      <c r="CH169" s="105"/>
      <c r="CI169" s="106">
        <f>IFERROR(CH169/CH172,0)</f>
        <v>0</v>
      </c>
      <c r="CK169" s="225">
        <f>CK164+1</f>
        <v>10</v>
      </c>
      <c r="CL169" s="225"/>
      <c r="CM169" s="225"/>
      <c r="CN169" s="225"/>
      <c r="CO169" s="225"/>
      <c r="CP169" s="83" t="s">
        <v>148</v>
      </c>
      <c r="CQ169" s="105"/>
      <c r="CR169" s="106">
        <f>IFERROR(CQ169/CQ172,0)</f>
        <v>0</v>
      </c>
      <c r="CT169" s="225">
        <f>CT164+1</f>
        <v>10</v>
      </c>
      <c r="CU169" s="225"/>
      <c r="CV169" s="225"/>
      <c r="CW169" s="225"/>
      <c r="CX169" s="225"/>
      <c r="CY169" s="83" t="s">
        <v>148</v>
      </c>
      <c r="CZ169" s="105"/>
      <c r="DA169" s="106">
        <f>IFERROR(CZ169/CZ172,0)</f>
        <v>0</v>
      </c>
      <c r="DC169" s="225">
        <f>DC164+1</f>
        <v>10</v>
      </c>
      <c r="DD169" s="225"/>
      <c r="DE169" s="225"/>
      <c r="DF169" s="225"/>
      <c r="DG169" s="225"/>
      <c r="DH169" s="83" t="s">
        <v>148</v>
      </c>
      <c r="DI169" s="105"/>
      <c r="DJ169" s="106">
        <f>IFERROR(DI169/DI172,0)</f>
        <v>0</v>
      </c>
      <c r="DL169" s="225">
        <f>DL164+1</f>
        <v>10</v>
      </c>
      <c r="DM169" s="225"/>
      <c r="DN169" s="225"/>
      <c r="DO169" s="225"/>
      <c r="DP169" s="225"/>
      <c r="DQ169" s="83" t="s">
        <v>148</v>
      </c>
      <c r="DR169" s="105"/>
      <c r="DS169" s="106">
        <f>IFERROR(DR169/DR172,0)</f>
        <v>0</v>
      </c>
      <c r="DU169" s="225">
        <f>DU164+1</f>
        <v>10</v>
      </c>
      <c r="DV169" s="225"/>
      <c r="DW169" s="225"/>
      <c r="DX169" s="225"/>
      <c r="DY169" s="225"/>
      <c r="DZ169" s="83" t="s">
        <v>148</v>
      </c>
      <c r="EA169" s="105"/>
      <c r="EB169" s="106">
        <f>IFERROR(EA169/EA172,0)</f>
        <v>0</v>
      </c>
      <c r="ED169" s="225">
        <f>ED164+1</f>
        <v>10</v>
      </c>
      <c r="EE169" s="225"/>
      <c r="EF169" s="225"/>
      <c r="EG169" s="225"/>
      <c r="EH169" s="225"/>
      <c r="EI169" s="83" t="s">
        <v>148</v>
      </c>
      <c r="EJ169" s="105"/>
      <c r="EK169" s="106">
        <f>IFERROR(EJ169/EJ172,0)</f>
        <v>0</v>
      </c>
      <c r="EM169" s="225">
        <f>EM164+1</f>
        <v>10</v>
      </c>
      <c r="EN169" s="225"/>
      <c r="EO169" s="225"/>
      <c r="EP169" s="225"/>
      <c r="EQ169" s="225"/>
      <c r="ER169" s="83" t="s">
        <v>148</v>
      </c>
      <c r="ES169" s="105"/>
      <c r="ET169" s="106">
        <f>IFERROR(ES169/ES172,0)</f>
        <v>0</v>
      </c>
      <c r="EV169" s="225">
        <f>EV164+1</f>
        <v>10</v>
      </c>
      <c r="EW169" s="225"/>
      <c r="EX169" s="225"/>
      <c r="EY169" s="225"/>
      <c r="EZ169" s="225"/>
      <c r="FA169" s="83" t="s">
        <v>148</v>
      </c>
      <c r="FB169" s="105"/>
      <c r="FC169" s="106">
        <f>IFERROR(FB169/FB172,0)</f>
        <v>0</v>
      </c>
      <c r="FE169" s="225">
        <f>FE164+1</f>
        <v>10</v>
      </c>
      <c r="FF169" s="225"/>
      <c r="FG169" s="225"/>
      <c r="FH169" s="225"/>
      <c r="FI169" s="225"/>
      <c r="FJ169" s="83" t="s">
        <v>148</v>
      </c>
      <c r="FK169" s="105"/>
      <c r="FL169" s="106">
        <f>IFERROR(FK169/FK172,0)</f>
        <v>0</v>
      </c>
      <c r="FN169" s="225"/>
      <c r="FO169" s="227"/>
      <c r="FP169" s="227"/>
      <c r="FQ169" s="227"/>
      <c r="FR169" s="227"/>
      <c r="FS169" s="83" t="s">
        <v>148</v>
      </c>
      <c r="FT169" s="105"/>
      <c r="FU169" s="106">
        <f>IFERROR(FT169/FT172,0)</f>
        <v>0</v>
      </c>
      <c r="FW169" s="225"/>
      <c r="FX169" s="225"/>
      <c r="FY169" s="225"/>
      <c r="FZ169" s="225"/>
      <c r="GA169" s="225"/>
      <c r="GB169" s="83" t="s">
        <v>148</v>
      </c>
      <c r="GC169" s="105"/>
      <c r="GD169" s="106">
        <f>IFERROR(GC169/GC172,0)</f>
        <v>0</v>
      </c>
      <c r="GF169" s="225">
        <f>GF164+1</f>
        <v>10</v>
      </c>
      <c r="GG169" s="225" t="s">
        <v>320</v>
      </c>
      <c r="GH169" s="226">
        <v>119997109</v>
      </c>
      <c r="GI169" s="225" t="s">
        <v>203</v>
      </c>
      <c r="GJ169" s="227" t="s">
        <v>170</v>
      </c>
      <c r="GK169" s="83" t="s">
        <v>148</v>
      </c>
      <c r="GL169" s="84">
        <f>GL172</f>
        <v>119997109</v>
      </c>
      <c r="GM169" s="106">
        <f>IFERROR(GL169/GL172,0)</f>
        <v>1</v>
      </c>
      <c r="GO169" s="225">
        <f>GO164+1</f>
        <v>10</v>
      </c>
      <c r="GP169" s="225"/>
      <c r="GQ169" s="225"/>
      <c r="GR169" s="225"/>
      <c r="GS169" s="225"/>
      <c r="GT169" s="83" t="s">
        <v>148</v>
      </c>
      <c r="GU169" s="105"/>
      <c r="GV169" s="106">
        <f>IFERROR(GU169/GU172,0)</f>
        <v>0</v>
      </c>
    </row>
    <row r="170" spans="2:204">
      <c r="B170" s="225"/>
      <c r="C170" s="225"/>
      <c r="D170" s="225"/>
      <c r="E170" s="225"/>
      <c r="F170" s="225"/>
      <c r="G170" s="83" t="s">
        <v>9</v>
      </c>
      <c r="H170" s="105"/>
      <c r="I170" s="106">
        <f>IFERROR(H170/#REF!,0)</f>
        <v>0</v>
      </c>
      <c r="K170" s="225"/>
      <c r="L170" s="225"/>
      <c r="M170" s="225"/>
      <c r="N170" s="225"/>
      <c r="O170" s="225"/>
      <c r="P170" s="83" t="s">
        <v>9</v>
      </c>
      <c r="Q170" s="105"/>
      <c r="R170" s="106">
        <f>IFERROR(Q170/#REF!,0)</f>
        <v>0</v>
      </c>
      <c r="T170" s="225"/>
      <c r="U170" s="225"/>
      <c r="V170" s="225"/>
      <c r="W170" s="225"/>
      <c r="X170" s="225"/>
      <c r="Y170" s="83" t="s">
        <v>9</v>
      </c>
      <c r="Z170" s="105"/>
      <c r="AA170" s="106">
        <f>IFERROR(Z170/#REF!,0)</f>
        <v>0</v>
      </c>
      <c r="AB170" s="225"/>
      <c r="AC170" s="225"/>
      <c r="AD170" s="225"/>
      <c r="AE170" s="225"/>
      <c r="AF170" s="225"/>
      <c r="AG170" s="83" t="s">
        <v>9</v>
      </c>
      <c r="AH170" s="105"/>
      <c r="AI170" s="106">
        <f>IFERROR(AH170/#REF!,0)</f>
        <v>0</v>
      </c>
      <c r="AJ170" s="225"/>
      <c r="AK170" s="225"/>
      <c r="AL170" s="225"/>
      <c r="AM170" s="225"/>
      <c r="AN170" s="225"/>
      <c r="AO170" s="83" t="s">
        <v>9</v>
      </c>
      <c r="AP170" s="105"/>
      <c r="AQ170" s="106">
        <f>IFERROR(AP170/#REF!,0)</f>
        <v>0</v>
      </c>
      <c r="AR170" s="225"/>
      <c r="AS170" s="225"/>
      <c r="AT170" s="225"/>
      <c r="AU170" s="225"/>
      <c r="AV170" s="225"/>
      <c r="AW170" s="83" t="s">
        <v>9</v>
      </c>
      <c r="AX170" s="105"/>
      <c r="AY170" s="106">
        <f>IFERROR(AX170/#REF!,0)</f>
        <v>0</v>
      </c>
      <c r="BA170" s="225"/>
      <c r="BB170" s="225"/>
      <c r="BC170" s="225"/>
      <c r="BD170" s="225"/>
      <c r="BE170" s="225"/>
      <c r="BF170" s="83" t="s">
        <v>9</v>
      </c>
      <c r="BG170" s="105"/>
      <c r="BH170" s="106">
        <f>IFERROR(BG170/#REF!,0)</f>
        <v>0</v>
      </c>
      <c r="BJ170" s="225"/>
      <c r="BK170" s="225"/>
      <c r="BL170" s="225"/>
      <c r="BM170" s="225"/>
      <c r="BN170" s="225"/>
      <c r="BO170" s="83" t="s">
        <v>9</v>
      </c>
      <c r="BP170" s="105"/>
      <c r="BQ170" s="106">
        <f>IFERROR(BP170/#REF!,0)</f>
        <v>0</v>
      </c>
      <c r="BS170" s="225"/>
      <c r="BT170" s="225"/>
      <c r="BU170" s="225"/>
      <c r="BV170" s="225"/>
      <c r="BW170" s="225"/>
      <c r="BX170" s="83" t="s">
        <v>9</v>
      </c>
      <c r="BY170" s="105"/>
      <c r="BZ170" s="106">
        <f>IFERROR(BY170/#REF!,0)</f>
        <v>0</v>
      </c>
      <c r="CB170" s="225"/>
      <c r="CC170" s="225"/>
      <c r="CD170" s="225"/>
      <c r="CE170" s="225"/>
      <c r="CF170" s="225"/>
      <c r="CG170" s="83" t="s">
        <v>9</v>
      </c>
      <c r="CH170" s="105"/>
      <c r="CI170" s="106">
        <f>IFERROR(CH170/#REF!,0)</f>
        <v>0</v>
      </c>
      <c r="CK170" s="225"/>
      <c r="CL170" s="225"/>
      <c r="CM170" s="225"/>
      <c r="CN170" s="225"/>
      <c r="CO170" s="225"/>
      <c r="CP170" s="83" t="s">
        <v>9</v>
      </c>
      <c r="CQ170" s="105"/>
      <c r="CR170" s="106">
        <f>IFERROR(CQ170/#REF!,0)</f>
        <v>0</v>
      </c>
      <c r="CT170" s="225"/>
      <c r="CU170" s="225"/>
      <c r="CV170" s="225"/>
      <c r="CW170" s="225"/>
      <c r="CX170" s="225"/>
      <c r="CY170" s="83" t="s">
        <v>9</v>
      </c>
      <c r="CZ170" s="105"/>
      <c r="DA170" s="106">
        <f>IFERROR(CZ170/#REF!,0)</f>
        <v>0</v>
      </c>
      <c r="DC170" s="225"/>
      <c r="DD170" s="225"/>
      <c r="DE170" s="225"/>
      <c r="DF170" s="225"/>
      <c r="DG170" s="225"/>
      <c r="DH170" s="83" t="s">
        <v>9</v>
      </c>
      <c r="DI170" s="105"/>
      <c r="DJ170" s="106">
        <f>IFERROR(DI170/#REF!,0)</f>
        <v>0</v>
      </c>
      <c r="DL170" s="225"/>
      <c r="DM170" s="225"/>
      <c r="DN170" s="225"/>
      <c r="DO170" s="225"/>
      <c r="DP170" s="225"/>
      <c r="DQ170" s="83" t="s">
        <v>9</v>
      </c>
      <c r="DR170" s="105"/>
      <c r="DS170" s="106">
        <f>IFERROR(DR170/#REF!,0)</f>
        <v>0</v>
      </c>
      <c r="DU170" s="225"/>
      <c r="DV170" s="225"/>
      <c r="DW170" s="225"/>
      <c r="DX170" s="225"/>
      <c r="DY170" s="225"/>
      <c r="DZ170" s="83" t="s">
        <v>9</v>
      </c>
      <c r="EA170" s="105"/>
      <c r="EB170" s="106">
        <f>IFERROR(EA170/#REF!,0)</f>
        <v>0</v>
      </c>
      <c r="ED170" s="225"/>
      <c r="EE170" s="225"/>
      <c r="EF170" s="225"/>
      <c r="EG170" s="225"/>
      <c r="EH170" s="225"/>
      <c r="EI170" s="83" t="s">
        <v>9</v>
      </c>
      <c r="EJ170" s="105"/>
      <c r="EK170" s="106">
        <f>IFERROR(EJ170/#REF!,0)</f>
        <v>0</v>
      </c>
      <c r="EM170" s="225"/>
      <c r="EN170" s="225"/>
      <c r="EO170" s="225"/>
      <c r="EP170" s="225"/>
      <c r="EQ170" s="225"/>
      <c r="ER170" s="83" t="s">
        <v>9</v>
      </c>
      <c r="ES170" s="105"/>
      <c r="ET170" s="106">
        <f>IFERROR(ES170/#REF!,0)</f>
        <v>0</v>
      </c>
      <c r="EV170" s="225"/>
      <c r="EW170" s="225"/>
      <c r="EX170" s="225"/>
      <c r="EY170" s="225"/>
      <c r="EZ170" s="225"/>
      <c r="FA170" s="83" t="s">
        <v>9</v>
      </c>
      <c r="FB170" s="105"/>
      <c r="FC170" s="106">
        <f>IFERROR(FB170/#REF!,0)</f>
        <v>0</v>
      </c>
      <c r="FE170" s="225"/>
      <c r="FF170" s="225"/>
      <c r="FG170" s="225"/>
      <c r="FH170" s="225"/>
      <c r="FI170" s="225"/>
      <c r="FJ170" s="83" t="s">
        <v>9</v>
      </c>
      <c r="FK170" s="105"/>
      <c r="FL170" s="106">
        <f>IFERROR(FK170/#REF!,0)</f>
        <v>0</v>
      </c>
      <c r="FN170" s="225"/>
      <c r="FO170" s="228"/>
      <c r="FP170" s="228"/>
      <c r="FQ170" s="228"/>
      <c r="FR170" s="228"/>
      <c r="FS170" s="83" t="s">
        <v>9</v>
      </c>
      <c r="FT170" s="105"/>
      <c r="FU170" s="106">
        <f>IFERROR(FT170/#REF!,0)</f>
        <v>0</v>
      </c>
      <c r="FW170" s="225"/>
      <c r="FX170" s="225"/>
      <c r="FY170" s="225"/>
      <c r="FZ170" s="225"/>
      <c r="GA170" s="225"/>
      <c r="GB170" s="83" t="s">
        <v>9</v>
      </c>
      <c r="GC170" s="105"/>
      <c r="GD170" s="106">
        <f>IFERROR(GC170/#REF!,0)</f>
        <v>0</v>
      </c>
      <c r="GF170" s="225"/>
      <c r="GG170" s="225"/>
      <c r="GH170" s="226"/>
      <c r="GI170" s="225"/>
      <c r="GJ170" s="228"/>
      <c r="GK170" s="83" t="s">
        <v>9</v>
      </c>
      <c r="GL170" s="84">
        <v>0</v>
      </c>
      <c r="GM170" s="106">
        <f>IFERROR(GL170/#REF!,0)</f>
        <v>0</v>
      </c>
      <c r="GO170" s="225"/>
      <c r="GP170" s="225"/>
      <c r="GQ170" s="225"/>
      <c r="GR170" s="225"/>
      <c r="GS170" s="225"/>
      <c r="GT170" s="83" t="s">
        <v>9</v>
      </c>
      <c r="GU170" s="105"/>
      <c r="GV170" s="106">
        <f>IFERROR(GU170/#REF!,0)</f>
        <v>0</v>
      </c>
    </row>
    <row r="171" spans="2:204">
      <c r="B171" s="225"/>
      <c r="C171" s="225"/>
      <c r="D171" s="225"/>
      <c r="E171" s="225"/>
      <c r="F171" s="225"/>
      <c r="G171" s="83" t="s">
        <v>8</v>
      </c>
      <c r="H171" s="105"/>
      <c r="I171" s="106">
        <f>IFERROR(H171/#REF!,0)</f>
        <v>0</v>
      </c>
      <c r="K171" s="225"/>
      <c r="L171" s="225"/>
      <c r="M171" s="225"/>
      <c r="N171" s="225"/>
      <c r="O171" s="225"/>
      <c r="P171" s="83" t="s">
        <v>8</v>
      </c>
      <c r="Q171" s="105"/>
      <c r="R171" s="106">
        <f>IFERROR(Q171/AJ60,0)</f>
        <v>0</v>
      </c>
      <c r="T171" s="225"/>
      <c r="U171" s="225"/>
      <c r="V171" s="225"/>
      <c r="W171" s="225"/>
      <c r="X171" s="225"/>
      <c r="Y171" s="83" t="s">
        <v>8</v>
      </c>
      <c r="Z171" s="105"/>
      <c r="AA171" s="106">
        <f>IFERROR(Z171/AR60,0)</f>
        <v>0</v>
      </c>
      <c r="AB171" s="225"/>
      <c r="AC171" s="225"/>
      <c r="AD171" s="225"/>
      <c r="AE171" s="225"/>
      <c r="AF171" s="225"/>
      <c r="AG171" s="83" t="s">
        <v>8</v>
      </c>
      <c r="AH171" s="105"/>
      <c r="AI171" s="106">
        <f>IFERROR(AH171/BA60,0)</f>
        <v>0</v>
      </c>
      <c r="AJ171" s="225"/>
      <c r="AK171" s="225"/>
      <c r="AL171" s="225"/>
      <c r="AM171" s="225"/>
      <c r="AN171" s="225"/>
      <c r="AO171" s="83" t="s">
        <v>8</v>
      </c>
      <c r="AP171" s="105"/>
      <c r="AQ171" s="106">
        <f>IFERROR(AP171/BJ60,0)</f>
        <v>0</v>
      </c>
      <c r="AR171" s="225"/>
      <c r="AS171" s="225"/>
      <c r="AT171" s="225"/>
      <c r="AU171" s="225"/>
      <c r="AV171" s="225"/>
      <c r="AW171" s="83" t="s">
        <v>8</v>
      </c>
      <c r="AX171" s="105"/>
      <c r="AY171" s="106">
        <f>IFERROR(AX171/BS60,0)</f>
        <v>0</v>
      </c>
      <c r="BA171" s="225"/>
      <c r="BB171" s="225"/>
      <c r="BC171" s="225"/>
      <c r="BD171" s="225"/>
      <c r="BE171" s="225"/>
      <c r="BF171" s="83" t="s">
        <v>8</v>
      </c>
      <c r="BG171" s="105"/>
      <c r="BH171" s="106">
        <f>IFERROR(BG171/CB60,0)</f>
        <v>0</v>
      </c>
      <c r="BJ171" s="225"/>
      <c r="BK171" s="225"/>
      <c r="BL171" s="225"/>
      <c r="BM171" s="225"/>
      <c r="BN171" s="225"/>
      <c r="BO171" s="83" t="s">
        <v>8</v>
      </c>
      <c r="BP171" s="105"/>
      <c r="BQ171" s="106">
        <f>IFERROR(BP171/CK60,0)</f>
        <v>0</v>
      </c>
      <c r="BS171" s="225"/>
      <c r="BT171" s="225"/>
      <c r="BU171" s="225"/>
      <c r="BV171" s="225"/>
      <c r="BW171" s="225"/>
      <c r="BX171" s="83" t="s">
        <v>8</v>
      </c>
      <c r="BY171" s="105"/>
      <c r="BZ171" s="106">
        <f>IFERROR(BY171/CT60,0)</f>
        <v>0</v>
      </c>
      <c r="CB171" s="225"/>
      <c r="CC171" s="225"/>
      <c r="CD171" s="225"/>
      <c r="CE171" s="225"/>
      <c r="CF171" s="225"/>
      <c r="CG171" s="83" t="s">
        <v>8</v>
      </c>
      <c r="CH171" s="105"/>
      <c r="CI171" s="106">
        <f>IFERROR(CH171/DC60,0)</f>
        <v>0</v>
      </c>
      <c r="CK171" s="225"/>
      <c r="CL171" s="225"/>
      <c r="CM171" s="225"/>
      <c r="CN171" s="225"/>
      <c r="CO171" s="225"/>
      <c r="CP171" s="83" t="s">
        <v>8</v>
      </c>
      <c r="CQ171" s="105"/>
      <c r="CR171" s="106">
        <f>IFERROR(CQ171/DL60,0)</f>
        <v>0</v>
      </c>
      <c r="CT171" s="225"/>
      <c r="CU171" s="225"/>
      <c r="CV171" s="225"/>
      <c r="CW171" s="225"/>
      <c r="CX171" s="225"/>
      <c r="CY171" s="83" t="s">
        <v>8</v>
      </c>
      <c r="CZ171" s="105"/>
      <c r="DA171" s="106">
        <f>IFERROR(CZ171/DU60,0)</f>
        <v>0</v>
      </c>
      <c r="DC171" s="225"/>
      <c r="DD171" s="225"/>
      <c r="DE171" s="225"/>
      <c r="DF171" s="225"/>
      <c r="DG171" s="225"/>
      <c r="DH171" s="83" t="s">
        <v>8</v>
      </c>
      <c r="DI171" s="105"/>
      <c r="DJ171" s="106">
        <f>IFERROR(DI171/ED60,0)</f>
        <v>0</v>
      </c>
      <c r="DL171" s="225"/>
      <c r="DM171" s="225"/>
      <c r="DN171" s="225"/>
      <c r="DO171" s="225"/>
      <c r="DP171" s="225"/>
      <c r="DQ171" s="83" t="s">
        <v>8</v>
      </c>
      <c r="DR171" s="105"/>
      <c r="DS171" s="106">
        <f>IFERROR(DR171/EM60,0)</f>
        <v>0</v>
      </c>
      <c r="DU171" s="225"/>
      <c r="DV171" s="225"/>
      <c r="DW171" s="225"/>
      <c r="DX171" s="225"/>
      <c r="DY171" s="225"/>
      <c r="DZ171" s="83" t="s">
        <v>8</v>
      </c>
      <c r="EA171" s="105"/>
      <c r="EB171" s="106">
        <f>IFERROR(EA171/EV60,0)</f>
        <v>0</v>
      </c>
      <c r="ED171" s="225"/>
      <c r="EE171" s="225"/>
      <c r="EF171" s="225"/>
      <c r="EG171" s="225"/>
      <c r="EH171" s="225"/>
      <c r="EI171" s="83" t="s">
        <v>8</v>
      </c>
      <c r="EJ171" s="105"/>
      <c r="EK171" s="106">
        <f>IFERROR(EJ171/FE60,0)</f>
        <v>0</v>
      </c>
      <c r="EM171" s="225"/>
      <c r="EN171" s="225"/>
      <c r="EO171" s="225"/>
      <c r="EP171" s="225"/>
      <c r="EQ171" s="225"/>
      <c r="ER171" s="83" t="s">
        <v>8</v>
      </c>
      <c r="ES171" s="105"/>
      <c r="ET171" s="106">
        <f>IFERROR(ES171/FN60,0)</f>
        <v>0</v>
      </c>
      <c r="EV171" s="225"/>
      <c r="EW171" s="225"/>
      <c r="EX171" s="225"/>
      <c r="EY171" s="225"/>
      <c r="EZ171" s="225"/>
      <c r="FA171" s="83" t="s">
        <v>8</v>
      </c>
      <c r="FB171" s="105"/>
      <c r="FC171" s="106">
        <f>IFERROR(FB171/FW60,0)</f>
        <v>0</v>
      </c>
      <c r="FE171" s="225"/>
      <c r="FF171" s="225"/>
      <c r="FG171" s="225"/>
      <c r="FH171" s="225"/>
      <c r="FI171" s="225"/>
      <c r="FJ171" s="83" t="s">
        <v>8</v>
      </c>
      <c r="FK171" s="105"/>
      <c r="FL171" s="106">
        <f>IFERROR(FK171/GF60,0)</f>
        <v>0</v>
      </c>
      <c r="FN171" s="225"/>
      <c r="FO171" s="228"/>
      <c r="FP171" s="228"/>
      <c r="FQ171" s="228"/>
      <c r="FR171" s="228"/>
      <c r="FS171" s="83" t="s">
        <v>8</v>
      </c>
      <c r="FT171" s="105"/>
      <c r="FU171" s="106">
        <f>IFERROR(FT171/GO60,0)</f>
        <v>0</v>
      </c>
      <c r="FW171" s="225"/>
      <c r="FX171" s="225"/>
      <c r="FY171" s="225"/>
      <c r="FZ171" s="225"/>
      <c r="GA171" s="225"/>
      <c r="GB171" s="83" t="s">
        <v>8</v>
      </c>
      <c r="GC171" s="105"/>
      <c r="GD171" s="106">
        <f>IFERROR(GC171/GX60,0)</f>
        <v>0</v>
      </c>
      <c r="GF171" s="225"/>
      <c r="GG171" s="225"/>
      <c r="GH171" s="226"/>
      <c r="GI171" s="225"/>
      <c r="GJ171" s="228"/>
      <c r="GK171" s="83" t="s">
        <v>8</v>
      </c>
      <c r="GL171" s="84">
        <v>0</v>
      </c>
      <c r="GM171" s="106">
        <f>IFERROR(GL171/HG60,0)</f>
        <v>0</v>
      </c>
      <c r="GO171" s="225"/>
      <c r="GP171" s="225"/>
      <c r="GQ171" s="225"/>
      <c r="GR171" s="225"/>
      <c r="GS171" s="225"/>
      <c r="GT171" s="83" t="s">
        <v>8</v>
      </c>
      <c r="GU171" s="105"/>
      <c r="GV171" s="106">
        <f>IFERROR(GU171/HP60,0)</f>
        <v>0</v>
      </c>
    </row>
    <row r="172" spans="2:204" ht="69.75" customHeight="1">
      <c r="B172" s="225"/>
      <c r="C172" s="225"/>
      <c r="D172" s="225"/>
      <c r="E172" s="225"/>
      <c r="F172" s="225"/>
      <c r="G172" s="83" t="s">
        <v>11</v>
      </c>
      <c r="H172" s="105">
        <f>D169</f>
        <v>0</v>
      </c>
      <c r="I172" s="83"/>
      <c r="K172" s="225"/>
      <c r="L172" s="225"/>
      <c r="M172" s="225"/>
      <c r="N172" s="225"/>
      <c r="O172" s="225"/>
      <c r="P172" s="83" t="s">
        <v>11</v>
      </c>
      <c r="Q172" s="105">
        <f>M169</f>
        <v>0</v>
      </c>
      <c r="R172" s="83"/>
      <c r="T172" s="225"/>
      <c r="U172" s="225"/>
      <c r="V172" s="225"/>
      <c r="W172" s="225"/>
      <c r="X172" s="225"/>
      <c r="Y172" s="83" t="s">
        <v>11</v>
      </c>
      <c r="Z172" s="105">
        <f>V169</f>
        <v>0</v>
      </c>
      <c r="AA172" s="83"/>
      <c r="AB172" s="225"/>
      <c r="AC172" s="225"/>
      <c r="AD172" s="225"/>
      <c r="AE172" s="225"/>
      <c r="AF172" s="225"/>
      <c r="AG172" s="83" t="s">
        <v>11</v>
      </c>
      <c r="AH172" s="105">
        <f>AD169</f>
        <v>0</v>
      </c>
      <c r="AI172" s="83"/>
      <c r="AJ172" s="225"/>
      <c r="AK172" s="225"/>
      <c r="AL172" s="225"/>
      <c r="AM172" s="225"/>
      <c r="AN172" s="225"/>
      <c r="AO172" s="83" t="s">
        <v>11</v>
      </c>
      <c r="AP172" s="105">
        <f>AL169</f>
        <v>0</v>
      </c>
      <c r="AQ172" s="83"/>
      <c r="AR172" s="225"/>
      <c r="AS172" s="225"/>
      <c r="AT172" s="225"/>
      <c r="AU172" s="225"/>
      <c r="AV172" s="225"/>
      <c r="AW172" s="83" t="s">
        <v>11</v>
      </c>
      <c r="AX172" s="105">
        <f>AT169</f>
        <v>0</v>
      </c>
      <c r="AY172" s="83"/>
      <c r="BA172" s="225"/>
      <c r="BB172" s="225"/>
      <c r="BC172" s="225"/>
      <c r="BD172" s="225"/>
      <c r="BE172" s="225"/>
      <c r="BF172" s="83" t="s">
        <v>11</v>
      </c>
      <c r="BG172" s="105">
        <f>BC169</f>
        <v>0</v>
      </c>
      <c r="BH172" s="83"/>
      <c r="BJ172" s="225"/>
      <c r="BK172" s="225"/>
      <c r="BL172" s="225"/>
      <c r="BM172" s="225"/>
      <c r="BN172" s="225"/>
      <c r="BO172" s="83" t="s">
        <v>11</v>
      </c>
      <c r="BP172" s="105">
        <f>BL169</f>
        <v>0</v>
      </c>
      <c r="BQ172" s="83"/>
      <c r="BS172" s="225"/>
      <c r="BT172" s="225"/>
      <c r="BU172" s="225"/>
      <c r="BV172" s="225"/>
      <c r="BW172" s="225"/>
      <c r="BX172" s="83" t="s">
        <v>11</v>
      </c>
      <c r="BY172" s="105">
        <f>BU169</f>
        <v>0</v>
      </c>
      <c r="BZ172" s="83"/>
      <c r="CB172" s="225"/>
      <c r="CC172" s="225"/>
      <c r="CD172" s="225"/>
      <c r="CE172" s="225"/>
      <c r="CF172" s="225"/>
      <c r="CG172" s="83" t="s">
        <v>11</v>
      </c>
      <c r="CH172" s="105">
        <f>CD169</f>
        <v>0</v>
      </c>
      <c r="CI172" s="83"/>
      <c r="CK172" s="225"/>
      <c r="CL172" s="225"/>
      <c r="CM172" s="225"/>
      <c r="CN172" s="225"/>
      <c r="CO172" s="225"/>
      <c r="CP172" s="83" t="s">
        <v>11</v>
      </c>
      <c r="CQ172" s="105">
        <f>CM169</f>
        <v>0</v>
      </c>
      <c r="CR172" s="83"/>
      <c r="CT172" s="225"/>
      <c r="CU172" s="225"/>
      <c r="CV172" s="225"/>
      <c r="CW172" s="225"/>
      <c r="CX172" s="225"/>
      <c r="CY172" s="83" t="s">
        <v>11</v>
      </c>
      <c r="CZ172" s="105">
        <f>CV169</f>
        <v>0</v>
      </c>
      <c r="DA172" s="83"/>
      <c r="DC172" s="225"/>
      <c r="DD172" s="225"/>
      <c r="DE172" s="225"/>
      <c r="DF172" s="225"/>
      <c r="DG172" s="225"/>
      <c r="DH172" s="83" t="s">
        <v>11</v>
      </c>
      <c r="DI172" s="105">
        <f>DE169</f>
        <v>0</v>
      </c>
      <c r="DJ172" s="83"/>
      <c r="DL172" s="225"/>
      <c r="DM172" s="225"/>
      <c r="DN172" s="225"/>
      <c r="DO172" s="225"/>
      <c r="DP172" s="225"/>
      <c r="DQ172" s="83" t="s">
        <v>11</v>
      </c>
      <c r="DR172" s="105">
        <f>DN169</f>
        <v>0</v>
      </c>
      <c r="DS172" s="83"/>
      <c r="DU172" s="225"/>
      <c r="DV172" s="225"/>
      <c r="DW172" s="225"/>
      <c r="DX172" s="225"/>
      <c r="DY172" s="225"/>
      <c r="DZ172" s="83" t="s">
        <v>11</v>
      </c>
      <c r="EA172" s="105">
        <f>DW169</f>
        <v>0</v>
      </c>
      <c r="EB172" s="83"/>
      <c r="ED172" s="225"/>
      <c r="EE172" s="225"/>
      <c r="EF172" s="225"/>
      <c r="EG172" s="225"/>
      <c r="EH172" s="225"/>
      <c r="EI172" s="83" t="s">
        <v>11</v>
      </c>
      <c r="EJ172" s="105">
        <f>EF169</f>
        <v>0</v>
      </c>
      <c r="EK172" s="83"/>
      <c r="EM172" s="225"/>
      <c r="EN172" s="225"/>
      <c r="EO172" s="225"/>
      <c r="EP172" s="225"/>
      <c r="EQ172" s="225"/>
      <c r="ER172" s="83" t="s">
        <v>11</v>
      </c>
      <c r="ES172" s="105">
        <f>EO169</f>
        <v>0</v>
      </c>
      <c r="ET172" s="83"/>
      <c r="EV172" s="225"/>
      <c r="EW172" s="225"/>
      <c r="EX172" s="225"/>
      <c r="EY172" s="225"/>
      <c r="EZ172" s="225"/>
      <c r="FA172" s="83" t="s">
        <v>11</v>
      </c>
      <c r="FB172" s="105">
        <f>EX169</f>
        <v>0</v>
      </c>
      <c r="FC172" s="83"/>
      <c r="FE172" s="225"/>
      <c r="FF172" s="225"/>
      <c r="FG172" s="225"/>
      <c r="FH172" s="225"/>
      <c r="FI172" s="225"/>
      <c r="FJ172" s="83" t="s">
        <v>11</v>
      </c>
      <c r="FK172" s="105">
        <f>FG169</f>
        <v>0</v>
      </c>
      <c r="FL172" s="83"/>
      <c r="FN172" s="225"/>
      <c r="FO172" s="229"/>
      <c r="FP172" s="229"/>
      <c r="FQ172" s="229"/>
      <c r="FR172" s="229"/>
      <c r="FS172" s="83" t="s">
        <v>11</v>
      </c>
      <c r="FT172" s="105">
        <f>FP169</f>
        <v>0</v>
      </c>
      <c r="FU172" s="83"/>
      <c r="FW172" s="225"/>
      <c r="FX172" s="225"/>
      <c r="FY172" s="225"/>
      <c r="FZ172" s="225"/>
      <c r="GA172" s="225"/>
      <c r="GB172" s="83" t="s">
        <v>11</v>
      </c>
      <c r="GC172" s="105">
        <f>FY169</f>
        <v>0</v>
      </c>
      <c r="GD172" s="83"/>
      <c r="GF172" s="225"/>
      <c r="GG172" s="225"/>
      <c r="GH172" s="226"/>
      <c r="GI172" s="225"/>
      <c r="GJ172" s="229"/>
      <c r="GK172" s="83" t="s">
        <v>11</v>
      </c>
      <c r="GL172" s="84">
        <f>GH169</f>
        <v>119997109</v>
      </c>
      <c r="GM172" s="83"/>
      <c r="GO172" s="225"/>
      <c r="GP172" s="225"/>
      <c r="GQ172" s="225"/>
      <c r="GR172" s="225"/>
      <c r="GS172" s="225"/>
      <c r="GT172" s="83" t="s">
        <v>11</v>
      </c>
      <c r="GU172" s="105">
        <f>GQ169</f>
        <v>0</v>
      </c>
      <c r="GV172" s="83"/>
    </row>
    <row r="173" spans="2:204" ht="20.25" customHeight="1">
      <c r="H173" s="88"/>
      <c r="Q173" s="88"/>
      <c r="Z173" s="88"/>
      <c r="AH173" s="88"/>
      <c r="AP173" s="88"/>
      <c r="AX173" s="88"/>
      <c r="BG173" s="88"/>
      <c r="BP173" s="88"/>
      <c r="BY173" s="88"/>
      <c r="CH173" s="88"/>
      <c r="CQ173" s="88"/>
      <c r="CZ173" s="88"/>
      <c r="DI173" s="88"/>
      <c r="DR173" s="88"/>
      <c r="EA173" s="88"/>
      <c r="EJ173" s="88"/>
      <c r="ES173" s="88"/>
      <c r="FB173" s="88"/>
      <c r="FK173" s="88"/>
      <c r="FT173" s="88"/>
      <c r="GC173" s="88"/>
      <c r="GF173" s="102"/>
      <c r="GM173" s="104"/>
      <c r="GU173" s="88"/>
    </row>
    <row r="174" spans="2:204" ht="11.25" customHeight="1">
      <c r="H174" s="88"/>
      <c r="Q174" s="88"/>
      <c r="Z174" s="88"/>
      <c r="AH174" s="88"/>
      <c r="AP174" s="88"/>
      <c r="AX174" s="88"/>
      <c r="BG174" s="88"/>
      <c r="BP174" s="88"/>
      <c r="BY174" s="88"/>
      <c r="CH174" s="88"/>
      <c r="CQ174" s="88"/>
      <c r="CZ174" s="88"/>
      <c r="DI174" s="88"/>
      <c r="DR174" s="88"/>
      <c r="EA174" s="88"/>
      <c r="EJ174" s="88"/>
      <c r="ES174" s="88"/>
      <c r="FB174" s="88"/>
      <c r="FK174" s="88"/>
      <c r="FT174" s="88"/>
      <c r="GC174" s="88"/>
      <c r="GF174" s="225">
        <f>GF169+1</f>
        <v>11</v>
      </c>
      <c r="GG174" s="225" t="s">
        <v>321</v>
      </c>
      <c r="GH174" s="226">
        <v>112117373</v>
      </c>
      <c r="GI174" s="225" t="s">
        <v>205</v>
      </c>
      <c r="GJ174" s="227" t="s">
        <v>170</v>
      </c>
      <c r="GK174" s="83" t="s">
        <v>148</v>
      </c>
      <c r="GL174" s="84">
        <f>GL177</f>
        <v>112117373</v>
      </c>
      <c r="GM174" s="106">
        <f>IFERROR(GL174/GL177,0)</f>
        <v>1</v>
      </c>
      <c r="GU174" s="88"/>
    </row>
    <row r="175" spans="2:204">
      <c r="H175" s="88"/>
      <c r="Q175" s="88"/>
      <c r="Z175" s="88"/>
      <c r="AH175" s="88"/>
      <c r="AP175" s="88"/>
      <c r="AX175" s="88"/>
      <c r="BG175" s="88"/>
      <c r="BP175" s="88"/>
      <c r="BY175" s="88"/>
      <c r="CH175" s="88"/>
      <c r="CQ175" s="88"/>
      <c r="CZ175" s="88"/>
      <c r="DI175" s="88"/>
      <c r="DR175" s="88"/>
      <c r="EA175" s="88"/>
      <c r="EJ175" s="88"/>
      <c r="ES175" s="88"/>
      <c r="FB175" s="88"/>
      <c r="FK175" s="88"/>
      <c r="FT175" s="88"/>
      <c r="GC175" s="88"/>
      <c r="GF175" s="225"/>
      <c r="GG175" s="225"/>
      <c r="GH175" s="226"/>
      <c r="GI175" s="225"/>
      <c r="GJ175" s="228"/>
      <c r="GK175" s="83" t="s">
        <v>9</v>
      </c>
      <c r="GL175" s="84">
        <v>0</v>
      </c>
      <c r="GM175" s="106">
        <f t="shared" ref="GM175:GM176" si="643">IFERROR(GL175/GL178,0)</f>
        <v>0</v>
      </c>
      <c r="GU175" s="88"/>
    </row>
    <row r="176" spans="2:204" ht="16.5" customHeight="1">
      <c r="H176" s="88"/>
      <c r="Q176" s="88"/>
      <c r="Z176" s="88"/>
      <c r="AH176" s="88"/>
      <c r="AP176" s="88"/>
      <c r="AX176" s="88"/>
      <c r="BG176" s="88"/>
      <c r="BP176" s="88"/>
      <c r="BY176" s="88"/>
      <c r="CH176" s="88"/>
      <c r="CQ176" s="88"/>
      <c r="CZ176" s="88"/>
      <c r="DI176" s="88"/>
      <c r="DR176" s="88"/>
      <c r="EA176" s="88"/>
      <c r="EJ176" s="88"/>
      <c r="ES176" s="88"/>
      <c r="FB176" s="88"/>
      <c r="FK176" s="88"/>
      <c r="FT176" s="88"/>
      <c r="GC176" s="88"/>
      <c r="GF176" s="225"/>
      <c r="GG176" s="225"/>
      <c r="GH176" s="226"/>
      <c r="GI176" s="225"/>
      <c r="GJ176" s="228"/>
      <c r="GK176" s="83" t="s">
        <v>8</v>
      </c>
      <c r="GL176" s="84">
        <v>0</v>
      </c>
      <c r="GM176" s="106">
        <f t="shared" si="643"/>
        <v>0</v>
      </c>
      <c r="GU176" s="88"/>
    </row>
    <row r="177" spans="8:203" ht="70.5" customHeight="1">
      <c r="H177" s="88"/>
      <c r="Q177" s="88"/>
      <c r="Z177" s="88"/>
      <c r="AH177" s="88"/>
      <c r="AP177" s="88"/>
      <c r="AX177" s="88"/>
      <c r="BG177" s="88"/>
      <c r="BP177" s="88"/>
      <c r="BY177" s="88"/>
      <c r="CH177" s="88"/>
      <c r="CQ177" s="88"/>
      <c r="CZ177" s="88"/>
      <c r="DI177" s="88"/>
      <c r="DR177" s="88"/>
      <c r="EA177" s="88"/>
      <c r="EJ177" s="88"/>
      <c r="ES177" s="88"/>
      <c r="FB177" s="88"/>
      <c r="FK177" s="88"/>
      <c r="FT177" s="88"/>
      <c r="GC177" s="88"/>
      <c r="GF177" s="225"/>
      <c r="GG177" s="225"/>
      <c r="GH177" s="226"/>
      <c r="GI177" s="225"/>
      <c r="GJ177" s="229"/>
      <c r="GK177" s="83" t="s">
        <v>11</v>
      </c>
      <c r="GL177" s="84">
        <f>GH174</f>
        <v>112117373</v>
      </c>
      <c r="GM177" s="83"/>
      <c r="GU177" s="88"/>
    </row>
    <row r="178" spans="8:203" ht="14.25" customHeight="1">
      <c r="H178" s="88"/>
      <c r="Q178" s="88"/>
      <c r="Z178" s="88"/>
      <c r="AH178" s="88"/>
      <c r="AP178" s="88"/>
      <c r="AX178" s="88"/>
      <c r="BG178" s="88"/>
      <c r="BP178" s="88"/>
      <c r="BY178" s="88"/>
      <c r="CH178" s="88"/>
      <c r="CQ178" s="88"/>
      <c r="CZ178" s="88"/>
      <c r="DI178" s="88"/>
      <c r="DR178" s="88"/>
      <c r="EA178" s="88"/>
      <c r="EJ178" s="88"/>
      <c r="ES178" s="88"/>
      <c r="FB178" s="88"/>
      <c r="FK178" s="88"/>
      <c r="FT178" s="88"/>
      <c r="GC178" s="88"/>
      <c r="GF178" s="102"/>
      <c r="GM178" s="104"/>
      <c r="GU178" s="88"/>
    </row>
    <row r="179" spans="8:203" ht="11.25" customHeight="1">
      <c r="H179" s="88"/>
      <c r="Q179" s="88"/>
      <c r="Z179" s="88"/>
      <c r="AH179" s="88"/>
      <c r="AP179" s="88"/>
      <c r="AX179" s="88"/>
      <c r="BG179" s="88"/>
      <c r="BP179" s="88"/>
      <c r="BY179" s="88"/>
      <c r="CH179" s="88"/>
      <c r="CQ179" s="88"/>
      <c r="CZ179" s="88"/>
      <c r="DI179" s="88"/>
      <c r="DR179" s="88"/>
      <c r="EA179" s="88"/>
      <c r="EJ179" s="88"/>
      <c r="ES179" s="88"/>
      <c r="FB179" s="88"/>
      <c r="FK179" s="88"/>
      <c r="FT179" s="88"/>
      <c r="GC179" s="88"/>
      <c r="GF179" s="225">
        <f>GF174+1</f>
        <v>12</v>
      </c>
      <c r="GG179" s="225" t="s">
        <v>322</v>
      </c>
      <c r="GH179" s="226">
        <f>13331452+16778072</f>
        <v>30109524</v>
      </c>
      <c r="GI179" s="230" t="s">
        <v>206</v>
      </c>
      <c r="GJ179" s="227" t="s">
        <v>170</v>
      </c>
      <c r="GK179" s="83" t="s">
        <v>148</v>
      </c>
      <c r="GL179" s="84">
        <f>GL182</f>
        <v>30109524</v>
      </c>
      <c r="GM179" s="106">
        <f>IFERROR(GL179/GL182,0)</f>
        <v>1</v>
      </c>
      <c r="GU179" s="88"/>
    </row>
    <row r="180" spans="8:203">
      <c r="H180" s="88"/>
      <c r="Q180" s="88"/>
      <c r="Z180" s="88"/>
      <c r="AH180" s="88"/>
      <c r="AP180" s="88"/>
      <c r="AX180" s="88"/>
      <c r="BG180" s="88"/>
      <c r="BP180" s="88"/>
      <c r="BY180" s="88"/>
      <c r="CH180" s="88"/>
      <c r="CQ180" s="88"/>
      <c r="CZ180" s="88"/>
      <c r="DI180" s="88"/>
      <c r="DR180" s="88"/>
      <c r="EA180" s="88"/>
      <c r="EJ180" s="88"/>
      <c r="ES180" s="88"/>
      <c r="FB180" s="88"/>
      <c r="FK180" s="88"/>
      <c r="FT180" s="88"/>
      <c r="GC180" s="88"/>
      <c r="GF180" s="225"/>
      <c r="GG180" s="225"/>
      <c r="GH180" s="226"/>
      <c r="GI180" s="225"/>
      <c r="GJ180" s="228"/>
      <c r="GK180" s="83" t="s">
        <v>9</v>
      </c>
      <c r="GL180" s="84">
        <v>0</v>
      </c>
      <c r="GM180" s="106">
        <f>IFERROR(GL180/#REF!,0)</f>
        <v>0</v>
      </c>
      <c r="GU180" s="88"/>
    </row>
    <row r="181" spans="8:203" ht="16.5" customHeight="1">
      <c r="H181" s="88"/>
      <c r="Q181" s="88"/>
      <c r="Z181" s="88"/>
      <c r="AH181" s="88"/>
      <c r="AP181" s="88"/>
      <c r="AX181" s="88"/>
      <c r="BG181" s="88"/>
      <c r="BP181" s="88"/>
      <c r="BY181" s="88"/>
      <c r="CH181" s="88"/>
      <c r="CQ181" s="88"/>
      <c r="CZ181" s="88"/>
      <c r="DI181" s="88"/>
      <c r="DR181" s="88"/>
      <c r="EA181" s="88"/>
      <c r="EJ181" s="88"/>
      <c r="ES181" s="88"/>
      <c r="FB181" s="88"/>
      <c r="FK181" s="88"/>
      <c r="FT181" s="88"/>
      <c r="GC181" s="88"/>
      <c r="GF181" s="225"/>
      <c r="GG181" s="225"/>
      <c r="GH181" s="226"/>
      <c r="GI181" s="225"/>
      <c r="GJ181" s="228"/>
      <c r="GK181" s="83" t="s">
        <v>8</v>
      </c>
      <c r="GL181" s="84">
        <v>0</v>
      </c>
      <c r="GM181" s="106">
        <f>IFERROR(GL181/#REF!,0)</f>
        <v>0</v>
      </c>
      <c r="GU181" s="88"/>
    </row>
    <row r="182" spans="8:203" ht="67.5" customHeight="1">
      <c r="H182" s="88"/>
      <c r="Q182" s="88"/>
      <c r="Z182" s="88"/>
      <c r="AH182" s="88"/>
      <c r="AP182" s="88"/>
      <c r="AX182" s="88"/>
      <c r="BG182" s="88"/>
      <c r="BP182" s="88"/>
      <c r="BY182" s="88"/>
      <c r="CH182" s="88"/>
      <c r="CQ182" s="88"/>
      <c r="CZ182" s="88"/>
      <c r="DI182" s="88"/>
      <c r="DR182" s="88"/>
      <c r="EA182" s="88"/>
      <c r="EJ182" s="88"/>
      <c r="ES182" s="88"/>
      <c r="FB182" s="88"/>
      <c r="FK182" s="88"/>
      <c r="FT182" s="88"/>
      <c r="GC182" s="88"/>
      <c r="GF182" s="225"/>
      <c r="GG182" s="225"/>
      <c r="GH182" s="226"/>
      <c r="GI182" s="225"/>
      <c r="GJ182" s="229"/>
      <c r="GK182" s="83" t="s">
        <v>11</v>
      </c>
      <c r="GL182" s="84">
        <f>GH179</f>
        <v>30109524</v>
      </c>
      <c r="GM182" s="83"/>
      <c r="GU182" s="88"/>
    </row>
    <row r="183" spans="8:203">
      <c r="GC183" s="87"/>
    </row>
    <row r="184" spans="8:203">
      <c r="GC184" s="87"/>
    </row>
  </sheetData>
  <mergeCells count="3828">
    <mergeCell ref="GO169:GO172"/>
    <mergeCell ref="GP169:GP172"/>
    <mergeCell ref="GQ169:GQ172"/>
    <mergeCell ref="GR169:GR172"/>
    <mergeCell ref="GS169:GS172"/>
    <mergeCell ref="GO159:GO162"/>
    <mergeCell ref="GP159:GP162"/>
    <mergeCell ref="GQ159:GQ162"/>
    <mergeCell ref="GR159:GR162"/>
    <mergeCell ref="GS159:GS162"/>
    <mergeCell ref="GO164:GO167"/>
    <mergeCell ref="GP164:GP167"/>
    <mergeCell ref="GQ164:GQ167"/>
    <mergeCell ref="GR164:GR167"/>
    <mergeCell ref="GS164:GS167"/>
    <mergeCell ref="GO149:GO152"/>
    <mergeCell ref="GP149:GP152"/>
    <mergeCell ref="GQ149:GQ152"/>
    <mergeCell ref="GR149:GR152"/>
    <mergeCell ref="GS149:GS152"/>
    <mergeCell ref="GO154:GO157"/>
    <mergeCell ref="GP154:GP157"/>
    <mergeCell ref="GQ154:GQ157"/>
    <mergeCell ref="GR154:GR157"/>
    <mergeCell ref="GS154:GS157"/>
    <mergeCell ref="GT123:GV123"/>
    <mergeCell ref="GO124:GO127"/>
    <mergeCell ref="GP124:GP127"/>
    <mergeCell ref="GQ124:GQ127"/>
    <mergeCell ref="GR124:GR127"/>
    <mergeCell ref="GS124:GS127"/>
    <mergeCell ref="GO139:GO142"/>
    <mergeCell ref="GP139:GP142"/>
    <mergeCell ref="GQ139:GQ142"/>
    <mergeCell ref="GR139:GR142"/>
    <mergeCell ref="GS139:GS142"/>
    <mergeCell ref="GO144:GO147"/>
    <mergeCell ref="GP144:GP147"/>
    <mergeCell ref="GQ144:GQ147"/>
    <mergeCell ref="GR144:GR147"/>
    <mergeCell ref="GS144:GS147"/>
    <mergeCell ref="GO129:GO132"/>
    <mergeCell ref="GP129:GP132"/>
    <mergeCell ref="GQ129:GQ132"/>
    <mergeCell ref="GR129:GR132"/>
    <mergeCell ref="GS129:GS132"/>
    <mergeCell ref="GO134:GO137"/>
    <mergeCell ref="GP134:GP137"/>
    <mergeCell ref="GQ134:GQ137"/>
    <mergeCell ref="GR134:GR137"/>
    <mergeCell ref="GS134:GS137"/>
    <mergeCell ref="GP55:GP58"/>
    <mergeCell ref="GQ55:GQ58"/>
    <mergeCell ref="GR55:GR58"/>
    <mergeCell ref="GS55:GS58"/>
    <mergeCell ref="GO60:GV60"/>
    <mergeCell ref="GO61:GV61"/>
    <mergeCell ref="GT63:GV63"/>
    <mergeCell ref="GO64:GO67"/>
    <mergeCell ref="GP64:GP67"/>
    <mergeCell ref="GQ64:GQ67"/>
    <mergeCell ref="GR64:GR67"/>
    <mergeCell ref="GS64:GS67"/>
    <mergeCell ref="GP69:GP72"/>
    <mergeCell ref="GQ69:GQ72"/>
    <mergeCell ref="GR69:GR72"/>
    <mergeCell ref="GO120:GV120"/>
    <mergeCell ref="GO121:GV121"/>
    <mergeCell ref="GQ105:GQ108"/>
    <mergeCell ref="GR105:GR108"/>
    <mergeCell ref="GS105:GS108"/>
    <mergeCell ref="GP45:GP48"/>
    <mergeCell ref="GQ45:GQ48"/>
    <mergeCell ref="GR45:GR48"/>
    <mergeCell ref="GS45:GS48"/>
    <mergeCell ref="GO50:GO53"/>
    <mergeCell ref="GP50:GP53"/>
    <mergeCell ref="GQ50:GQ53"/>
    <mergeCell ref="GR50:GR53"/>
    <mergeCell ref="GS50:GS53"/>
    <mergeCell ref="GO35:GO38"/>
    <mergeCell ref="GP35:GP38"/>
    <mergeCell ref="GQ35:GQ38"/>
    <mergeCell ref="GR35:GR38"/>
    <mergeCell ref="GS35:GS38"/>
    <mergeCell ref="GO40:GO43"/>
    <mergeCell ref="GP40:GP43"/>
    <mergeCell ref="GQ40:GQ43"/>
    <mergeCell ref="GR40:GR43"/>
    <mergeCell ref="GS40:GS43"/>
    <mergeCell ref="GP25:GP28"/>
    <mergeCell ref="GQ25:GQ28"/>
    <mergeCell ref="GR25:GR28"/>
    <mergeCell ref="GS25:GS28"/>
    <mergeCell ref="GO30:GO33"/>
    <mergeCell ref="GP30:GP33"/>
    <mergeCell ref="GQ30:GQ33"/>
    <mergeCell ref="GR30:GR33"/>
    <mergeCell ref="GS30:GS33"/>
    <mergeCell ref="GF169:GF172"/>
    <mergeCell ref="GG169:GG172"/>
    <mergeCell ref="GH169:GH172"/>
    <mergeCell ref="GI169:GI172"/>
    <mergeCell ref="GJ169:GJ172"/>
    <mergeCell ref="GO6:GV6"/>
    <mergeCell ref="GO7:GV7"/>
    <mergeCell ref="GT9:GV9"/>
    <mergeCell ref="GO10:GO13"/>
    <mergeCell ref="GP10:GP13"/>
    <mergeCell ref="GQ10:GQ13"/>
    <mergeCell ref="GR10:GR13"/>
    <mergeCell ref="GS10:GS13"/>
    <mergeCell ref="GO15:GO18"/>
    <mergeCell ref="GP15:GP18"/>
    <mergeCell ref="GQ15:GQ18"/>
    <mergeCell ref="GR15:GR18"/>
    <mergeCell ref="GS15:GS18"/>
    <mergeCell ref="GO20:GO23"/>
    <mergeCell ref="GP20:GP23"/>
    <mergeCell ref="GQ20:GQ23"/>
    <mergeCell ref="GR20:GR23"/>
    <mergeCell ref="GS20:GS23"/>
    <mergeCell ref="GF164:GF167"/>
    <mergeCell ref="GG164:GG167"/>
    <mergeCell ref="GH164:GH167"/>
    <mergeCell ref="GI164:GI167"/>
    <mergeCell ref="GJ164:GJ167"/>
    <mergeCell ref="GF149:GF152"/>
    <mergeCell ref="GG149:GG152"/>
    <mergeCell ref="GH149:GH152"/>
    <mergeCell ref="GI149:GI152"/>
    <mergeCell ref="GJ149:GJ152"/>
    <mergeCell ref="GF154:GF157"/>
    <mergeCell ref="GG154:GG157"/>
    <mergeCell ref="GH154:GH157"/>
    <mergeCell ref="GI154:GI157"/>
    <mergeCell ref="GJ154:GJ157"/>
    <mergeCell ref="GF139:GF142"/>
    <mergeCell ref="GG139:GG142"/>
    <mergeCell ref="GH139:GH142"/>
    <mergeCell ref="GI139:GI142"/>
    <mergeCell ref="GJ139:GJ142"/>
    <mergeCell ref="GF144:GF147"/>
    <mergeCell ref="GG144:GG147"/>
    <mergeCell ref="GH144:GH147"/>
    <mergeCell ref="GI144:GI147"/>
    <mergeCell ref="GJ144:GJ147"/>
    <mergeCell ref="GF134:GF137"/>
    <mergeCell ref="GG134:GG137"/>
    <mergeCell ref="GH134:GH137"/>
    <mergeCell ref="GI134:GI137"/>
    <mergeCell ref="GJ134:GJ137"/>
    <mergeCell ref="GF120:GM120"/>
    <mergeCell ref="GF121:GM121"/>
    <mergeCell ref="GK123:GM123"/>
    <mergeCell ref="GF124:GF127"/>
    <mergeCell ref="GG124:GG127"/>
    <mergeCell ref="GH124:GH127"/>
    <mergeCell ref="GI124:GI127"/>
    <mergeCell ref="GJ124:GJ127"/>
    <mergeCell ref="GO25:GO28"/>
    <mergeCell ref="GF159:GF162"/>
    <mergeCell ref="GG159:GG162"/>
    <mergeCell ref="GH159:GH162"/>
    <mergeCell ref="GI159:GI162"/>
    <mergeCell ref="GJ159:GJ162"/>
    <mergeCell ref="GF129:GF132"/>
    <mergeCell ref="GO45:GO48"/>
    <mergeCell ref="GO55:GO58"/>
    <mergeCell ref="GI45:GI48"/>
    <mergeCell ref="GJ45:GJ48"/>
    <mergeCell ref="GF50:GF53"/>
    <mergeCell ref="GG50:GG53"/>
    <mergeCell ref="GH50:GH53"/>
    <mergeCell ref="GI50:GI53"/>
    <mergeCell ref="GJ50:GJ53"/>
    <mergeCell ref="GK63:GM63"/>
    <mergeCell ref="GF64:GF67"/>
    <mergeCell ref="GG64:GG67"/>
    <mergeCell ref="GH64:GH67"/>
    <mergeCell ref="GI64:GI67"/>
    <mergeCell ref="GJ64:GJ67"/>
    <mergeCell ref="GF75:GF78"/>
    <mergeCell ref="GG75:GG78"/>
    <mergeCell ref="GH75:GH78"/>
    <mergeCell ref="GG129:GG132"/>
    <mergeCell ref="GH129:GH132"/>
    <mergeCell ref="GI129:GI132"/>
    <mergeCell ref="GJ129:GJ132"/>
    <mergeCell ref="FW164:FW167"/>
    <mergeCell ref="FX164:FX167"/>
    <mergeCell ref="FY164:FY167"/>
    <mergeCell ref="GF35:GF38"/>
    <mergeCell ref="GG35:GG38"/>
    <mergeCell ref="GH35:GH38"/>
    <mergeCell ref="GI35:GI38"/>
    <mergeCell ref="GJ35:GJ38"/>
    <mergeCell ref="GF40:GF43"/>
    <mergeCell ref="GG40:GG43"/>
    <mergeCell ref="GH40:GH43"/>
    <mergeCell ref="GI40:GI43"/>
    <mergeCell ref="GJ40:GJ43"/>
    <mergeCell ref="FY144:FY147"/>
    <mergeCell ref="FZ144:FZ147"/>
    <mergeCell ref="GA144:GA147"/>
    <mergeCell ref="FZ134:FZ137"/>
    <mergeCell ref="GA134:GA137"/>
    <mergeCell ref="FW120:GD120"/>
    <mergeCell ref="FW121:GD121"/>
    <mergeCell ref="GB123:GD123"/>
    <mergeCell ref="FW124:FW127"/>
    <mergeCell ref="GG25:GG28"/>
    <mergeCell ref="GH25:GH28"/>
    <mergeCell ref="GI25:GI28"/>
    <mergeCell ref="GJ25:GJ28"/>
    <mergeCell ref="GF30:GF33"/>
    <mergeCell ref="GG30:GG33"/>
    <mergeCell ref="GH30:GH33"/>
    <mergeCell ref="GI30:GI33"/>
    <mergeCell ref="GJ30:GJ33"/>
    <mergeCell ref="GF55:GF58"/>
    <mergeCell ref="GG55:GG58"/>
    <mergeCell ref="GH55:GH58"/>
    <mergeCell ref="GI55:GI58"/>
    <mergeCell ref="GJ55:GJ58"/>
    <mergeCell ref="GF60:GM60"/>
    <mergeCell ref="GF61:GM61"/>
    <mergeCell ref="GF45:GF48"/>
    <mergeCell ref="GG45:GG48"/>
    <mergeCell ref="GH45:GH48"/>
    <mergeCell ref="FW169:FW172"/>
    <mergeCell ref="FX169:FX172"/>
    <mergeCell ref="FY169:FY172"/>
    <mergeCell ref="FZ169:FZ172"/>
    <mergeCell ref="GA169:GA172"/>
    <mergeCell ref="GF6:GM6"/>
    <mergeCell ref="GF7:GM7"/>
    <mergeCell ref="GK9:GM9"/>
    <mergeCell ref="GF10:GF13"/>
    <mergeCell ref="GG10:GG13"/>
    <mergeCell ref="GH10:GH13"/>
    <mergeCell ref="GI10:GI13"/>
    <mergeCell ref="GJ10:GJ13"/>
    <mergeCell ref="GF15:GF18"/>
    <mergeCell ref="GG15:GG18"/>
    <mergeCell ref="GH15:GH18"/>
    <mergeCell ref="GI15:GI18"/>
    <mergeCell ref="GJ15:GJ18"/>
    <mergeCell ref="GF20:GF23"/>
    <mergeCell ref="GG20:GG23"/>
    <mergeCell ref="GH20:GH23"/>
    <mergeCell ref="GI20:GI23"/>
    <mergeCell ref="GJ20:GJ23"/>
    <mergeCell ref="GF25:GF28"/>
    <mergeCell ref="FW159:FW162"/>
    <mergeCell ref="FX159:FX162"/>
    <mergeCell ref="FY159:FY162"/>
    <mergeCell ref="FZ159:FZ162"/>
    <mergeCell ref="GA159:GA162"/>
    <mergeCell ref="FW134:FW137"/>
    <mergeCell ref="FX134:FX137"/>
    <mergeCell ref="FY134:FY137"/>
    <mergeCell ref="FX124:FX127"/>
    <mergeCell ref="FY124:FY127"/>
    <mergeCell ref="FZ124:FZ127"/>
    <mergeCell ref="GA124:GA127"/>
    <mergeCell ref="FZ164:FZ167"/>
    <mergeCell ref="GA164:GA167"/>
    <mergeCell ref="FW149:FW152"/>
    <mergeCell ref="FX149:FX152"/>
    <mergeCell ref="FY149:FY152"/>
    <mergeCell ref="FZ149:FZ152"/>
    <mergeCell ref="GA149:GA152"/>
    <mergeCell ref="FW154:FW157"/>
    <mergeCell ref="FX154:FX157"/>
    <mergeCell ref="FY154:FY157"/>
    <mergeCell ref="FZ154:FZ157"/>
    <mergeCell ref="GA154:GA157"/>
    <mergeCell ref="FW139:FW142"/>
    <mergeCell ref="FX139:FX142"/>
    <mergeCell ref="FY139:FY142"/>
    <mergeCell ref="FZ139:FZ142"/>
    <mergeCell ref="GA139:GA142"/>
    <mergeCell ref="FW144:FW147"/>
    <mergeCell ref="FX144:FX147"/>
    <mergeCell ref="FZ45:FZ48"/>
    <mergeCell ref="GA45:GA48"/>
    <mergeCell ref="FW50:FW53"/>
    <mergeCell ref="FX50:FX53"/>
    <mergeCell ref="FY50:FY53"/>
    <mergeCell ref="FZ50:FZ53"/>
    <mergeCell ref="GA50:GA53"/>
    <mergeCell ref="GB63:GD63"/>
    <mergeCell ref="FW64:FW67"/>
    <mergeCell ref="FX64:FX67"/>
    <mergeCell ref="FY64:FY67"/>
    <mergeCell ref="FZ64:FZ67"/>
    <mergeCell ref="GA64:GA67"/>
    <mergeCell ref="FW80:FW83"/>
    <mergeCell ref="FX80:FX83"/>
    <mergeCell ref="FY80:FY83"/>
    <mergeCell ref="FW129:FW132"/>
    <mergeCell ref="FX129:FX132"/>
    <mergeCell ref="FY129:FY132"/>
    <mergeCell ref="FZ129:FZ132"/>
    <mergeCell ref="GA129:GA132"/>
    <mergeCell ref="FW69:FW72"/>
    <mergeCell ref="FX69:FX72"/>
    <mergeCell ref="FY69:FY72"/>
    <mergeCell ref="FZ69:FZ72"/>
    <mergeCell ref="GA69:GA72"/>
    <mergeCell ref="FW75:FW78"/>
    <mergeCell ref="FX75:FX78"/>
    <mergeCell ref="FY75:FY78"/>
    <mergeCell ref="FZ75:FZ78"/>
    <mergeCell ref="GA75:GA78"/>
    <mergeCell ref="FY90:FY93"/>
    <mergeCell ref="FN164:FN167"/>
    <mergeCell ref="FO164:FO167"/>
    <mergeCell ref="FP164:FP167"/>
    <mergeCell ref="FW35:FW38"/>
    <mergeCell ref="FX35:FX38"/>
    <mergeCell ref="FY35:FY38"/>
    <mergeCell ref="FZ35:FZ38"/>
    <mergeCell ref="GA35:GA38"/>
    <mergeCell ref="FW40:FW43"/>
    <mergeCell ref="FX40:FX43"/>
    <mergeCell ref="FY40:FY43"/>
    <mergeCell ref="FZ40:FZ43"/>
    <mergeCell ref="GA40:GA43"/>
    <mergeCell ref="FX25:FX28"/>
    <mergeCell ref="FY25:FY28"/>
    <mergeCell ref="FZ25:FZ28"/>
    <mergeCell ref="GA25:GA28"/>
    <mergeCell ref="FW30:FW33"/>
    <mergeCell ref="FX30:FX33"/>
    <mergeCell ref="FY30:FY33"/>
    <mergeCell ref="FZ30:FZ33"/>
    <mergeCell ref="GA30:GA33"/>
    <mergeCell ref="FW55:FW58"/>
    <mergeCell ref="FX55:FX58"/>
    <mergeCell ref="FY55:FY58"/>
    <mergeCell ref="FZ55:FZ58"/>
    <mergeCell ref="GA55:GA58"/>
    <mergeCell ref="FW60:GD60"/>
    <mergeCell ref="FW61:GD61"/>
    <mergeCell ref="FW45:FW48"/>
    <mergeCell ref="FX45:FX48"/>
    <mergeCell ref="FY45:FY48"/>
    <mergeCell ref="FP144:FP147"/>
    <mergeCell ref="FQ144:FQ147"/>
    <mergeCell ref="FR144:FR147"/>
    <mergeCell ref="FN169:FN172"/>
    <mergeCell ref="FO169:FO172"/>
    <mergeCell ref="FP169:FP172"/>
    <mergeCell ref="FQ169:FQ172"/>
    <mergeCell ref="FR169:FR172"/>
    <mergeCell ref="FW6:GD6"/>
    <mergeCell ref="FW7:GD7"/>
    <mergeCell ref="GB9:GD9"/>
    <mergeCell ref="FW10:FW13"/>
    <mergeCell ref="FX10:FX13"/>
    <mergeCell ref="FY10:FY13"/>
    <mergeCell ref="FZ10:FZ13"/>
    <mergeCell ref="GA10:GA13"/>
    <mergeCell ref="FW15:FW18"/>
    <mergeCell ref="FX15:FX18"/>
    <mergeCell ref="FY15:FY18"/>
    <mergeCell ref="FZ15:FZ18"/>
    <mergeCell ref="GA15:GA18"/>
    <mergeCell ref="FW20:FW23"/>
    <mergeCell ref="FX20:FX23"/>
    <mergeCell ref="FY20:FY23"/>
    <mergeCell ref="FZ20:FZ23"/>
    <mergeCell ref="GA20:GA23"/>
    <mergeCell ref="FW25:FW28"/>
    <mergeCell ref="FN159:FN162"/>
    <mergeCell ref="FO159:FO162"/>
    <mergeCell ref="FP159:FP162"/>
    <mergeCell ref="FQ159:FQ162"/>
    <mergeCell ref="FR159:FR162"/>
    <mergeCell ref="FN134:FN137"/>
    <mergeCell ref="FO134:FO137"/>
    <mergeCell ref="FP134:FP137"/>
    <mergeCell ref="FQ134:FQ137"/>
    <mergeCell ref="FR134:FR137"/>
    <mergeCell ref="FN120:FU120"/>
    <mergeCell ref="FN121:FU121"/>
    <mergeCell ref="FS123:FU123"/>
    <mergeCell ref="FN124:FN127"/>
    <mergeCell ref="FO124:FO127"/>
    <mergeCell ref="FP124:FP127"/>
    <mergeCell ref="FQ124:FQ127"/>
    <mergeCell ref="FR124:FR127"/>
    <mergeCell ref="FQ164:FQ167"/>
    <mergeCell ref="FR164:FR167"/>
    <mergeCell ref="FN149:FN152"/>
    <mergeCell ref="FO149:FO152"/>
    <mergeCell ref="FP149:FP152"/>
    <mergeCell ref="FQ149:FQ152"/>
    <mergeCell ref="FR149:FR152"/>
    <mergeCell ref="FN154:FN157"/>
    <mergeCell ref="FO154:FO157"/>
    <mergeCell ref="FP154:FP157"/>
    <mergeCell ref="FQ154:FQ157"/>
    <mergeCell ref="FR154:FR157"/>
    <mergeCell ref="FN139:FN142"/>
    <mergeCell ref="FO139:FO142"/>
    <mergeCell ref="FP139:FP142"/>
    <mergeCell ref="FQ139:FQ142"/>
    <mergeCell ref="FR139:FR142"/>
    <mergeCell ref="FN144:FN147"/>
    <mergeCell ref="FO144:FO147"/>
    <mergeCell ref="FQ45:FQ48"/>
    <mergeCell ref="FR45:FR48"/>
    <mergeCell ref="FN50:FN53"/>
    <mergeCell ref="FO50:FO53"/>
    <mergeCell ref="FP50:FP53"/>
    <mergeCell ref="FQ50:FQ53"/>
    <mergeCell ref="FR50:FR53"/>
    <mergeCell ref="FS63:FU63"/>
    <mergeCell ref="FN64:FN67"/>
    <mergeCell ref="FO64:FO67"/>
    <mergeCell ref="FP64:FP67"/>
    <mergeCell ref="FQ64:FQ67"/>
    <mergeCell ref="FR64:FR67"/>
    <mergeCell ref="FP80:FP83"/>
    <mergeCell ref="FQ80:FQ83"/>
    <mergeCell ref="FR80:FR83"/>
    <mergeCell ref="FN129:FN132"/>
    <mergeCell ref="FO129:FO132"/>
    <mergeCell ref="FP129:FP132"/>
    <mergeCell ref="FQ129:FQ132"/>
    <mergeCell ref="FR129:FR132"/>
    <mergeCell ref="FN69:FN72"/>
    <mergeCell ref="FO69:FO72"/>
    <mergeCell ref="FP69:FP72"/>
    <mergeCell ref="FQ69:FQ72"/>
    <mergeCell ref="FR69:FR72"/>
    <mergeCell ref="FN75:FN78"/>
    <mergeCell ref="FO75:FO78"/>
    <mergeCell ref="FP75:FP78"/>
    <mergeCell ref="FQ75:FQ78"/>
    <mergeCell ref="FR75:FR78"/>
    <mergeCell ref="FN80:FN83"/>
    <mergeCell ref="FE164:FE167"/>
    <mergeCell ref="FF164:FF167"/>
    <mergeCell ref="FG164:FG167"/>
    <mergeCell ref="FN35:FN38"/>
    <mergeCell ref="FO35:FO38"/>
    <mergeCell ref="FP35:FP38"/>
    <mergeCell ref="FQ35:FQ38"/>
    <mergeCell ref="FR35:FR38"/>
    <mergeCell ref="FN40:FN43"/>
    <mergeCell ref="FO40:FO43"/>
    <mergeCell ref="FP40:FP43"/>
    <mergeCell ref="FQ40:FQ43"/>
    <mergeCell ref="FR40:FR43"/>
    <mergeCell ref="FO25:FO28"/>
    <mergeCell ref="FP25:FP28"/>
    <mergeCell ref="FQ25:FQ28"/>
    <mergeCell ref="FR25:FR28"/>
    <mergeCell ref="FN30:FN33"/>
    <mergeCell ref="FO30:FO33"/>
    <mergeCell ref="FP30:FP33"/>
    <mergeCell ref="FQ30:FQ33"/>
    <mergeCell ref="FR30:FR33"/>
    <mergeCell ref="FN55:FN58"/>
    <mergeCell ref="FO55:FO58"/>
    <mergeCell ref="FP55:FP58"/>
    <mergeCell ref="FQ55:FQ58"/>
    <mergeCell ref="FR55:FR58"/>
    <mergeCell ref="FN60:FU60"/>
    <mergeCell ref="FN61:FU61"/>
    <mergeCell ref="FN45:FN48"/>
    <mergeCell ref="FO45:FO48"/>
    <mergeCell ref="FP45:FP48"/>
    <mergeCell ref="FG144:FG147"/>
    <mergeCell ref="FH144:FH147"/>
    <mergeCell ref="FI144:FI147"/>
    <mergeCell ref="FE169:FE172"/>
    <mergeCell ref="FF169:FF172"/>
    <mergeCell ref="FG169:FG172"/>
    <mergeCell ref="FH169:FH172"/>
    <mergeCell ref="FI169:FI172"/>
    <mergeCell ref="FN6:FU6"/>
    <mergeCell ref="FN7:FU7"/>
    <mergeCell ref="FS9:FU9"/>
    <mergeCell ref="FN10:FN13"/>
    <mergeCell ref="FO10:FO13"/>
    <mergeCell ref="FP10:FP13"/>
    <mergeCell ref="FQ10:FQ13"/>
    <mergeCell ref="FR10:FR13"/>
    <mergeCell ref="FN15:FN18"/>
    <mergeCell ref="FO15:FO18"/>
    <mergeCell ref="FP15:FP18"/>
    <mergeCell ref="FQ15:FQ18"/>
    <mergeCell ref="FR15:FR18"/>
    <mergeCell ref="FN20:FN23"/>
    <mergeCell ref="FO20:FO23"/>
    <mergeCell ref="FP20:FP23"/>
    <mergeCell ref="FQ20:FQ23"/>
    <mergeCell ref="FR20:FR23"/>
    <mergeCell ref="FN25:FN28"/>
    <mergeCell ref="FE159:FE162"/>
    <mergeCell ref="FF159:FF162"/>
    <mergeCell ref="FG159:FG162"/>
    <mergeCell ref="FH159:FH162"/>
    <mergeCell ref="FI159:FI162"/>
    <mergeCell ref="FE134:FE137"/>
    <mergeCell ref="FF134:FF137"/>
    <mergeCell ref="FG134:FG137"/>
    <mergeCell ref="FH134:FH137"/>
    <mergeCell ref="FI134:FI137"/>
    <mergeCell ref="FE120:FL120"/>
    <mergeCell ref="FE121:FL121"/>
    <mergeCell ref="FJ123:FL123"/>
    <mergeCell ref="FE124:FE127"/>
    <mergeCell ref="FF124:FF127"/>
    <mergeCell ref="FG124:FG127"/>
    <mergeCell ref="FH124:FH127"/>
    <mergeCell ref="FI124:FI127"/>
    <mergeCell ref="FH164:FH167"/>
    <mergeCell ref="FI164:FI167"/>
    <mergeCell ref="FE149:FE152"/>
    <mergeCell ref="FF149:FF152"/>
    <mergeCell ref="FG149:FG152"/>
    <mergeCell ref="FH149:FH152"/>
    <mergeCell ref="FI149:FI152"/>
    <mergeCell ref="FE154:FE157"/>
    <mergeCell ref="FF154:FF157"/>
    <mergeCell ref="FG154:FG157"/>
    <mergeCell ref="FH154:FH157"/>
    <mergeCell ref="FI154:FI157"/>
    <mergeCell ref="FE139:FE142"/>
    <mergeCell ref="FF139:FF142"/>
    <mergeCell ref="FG139:FG142"/>
    <mergeCell ref="FH139:FH142"/>
    <mergeCell ref="FI139:FI142"/>
    <mergeCell ref="FE144:FE147"/>
    <mergeCell ref="FF144:FF147"/>
    <mergeCell ref="FH45:FH48"/>
    <mergeCell ref="FI45:FI48"/>
    <mergeCell ref="FE50:FE53"/>
    <mergeCell ref="FF50:FF53"/>
    <mergeCell ref="FG50:FG53"/>
    <mergeCell ref="FH50:FH53"/>
    <mergeCell ref="FI50:FI53"/>
    <mergeCell ref="FJ63:FL63"/>
    <mergeCell ref="FE64:FE67"/>
    <mergeCell ref="FF64:FF67"/>
    <mergeCell ref="FG64:FG67"/>
    <mergeCell ref="FH64:FH67"/>
    <mergeCell ref="FI64:FI67"/>
    <mergeCell ref="FF69:FF72"/>
    <mergeCell ref="FG69:FG72"/>
    <mergeCell ref="FH69:FH72"/>
    <mergeCell ref="FE129:FE132"/>
    <mergeCell ref="FF129:FF132"/>
    <mergeCell ref="FG129:FG132"/>
    <mergeCell ref="FH129:FH132"/>
    <mergeCell ref="FI129:FI132"/>
    <mergeCell ref="FE69:FE72"/>
    <mergeCell ref="FI69:FI72"/>
    <mergeCell ref="FE75:FE78"/>
    <mergeCell ref="FF75:FF78"/>
    <mergeCell ref="FG75:FG78"/>
    <mergeCell ref="FH75:FH78"/>
    <mergeCell ref="FI75:FI78"/>
    <mergeCell ref="FH80:FH83"/>
    <mergeCell ref="FI80:FI83"/>
    <mergeCell ref="FG110:FG113"/>
    <mergeCell ref="FH110:FH113"/>
    <mergeCell ref="EV164:EV167"/>
    <mergeCell ref="EW164:EW167"/>
    <mergeCell ref="EX164:EX167"/>
    <mergeCell ref="FE35:FE38"/>
    <mergeCell ref="FF35:FF38"/>
    <mergeCell ref="FG35:FG38"/>
    <mergeCell ref="FH35:FH38"/>
    <mergeCell ref="FI35:FI38"/>
    <mergeCell ref="FE40:FE43"/>
    <mergeCell ref="FF40:FF43"/>
    <mergeCell ref="FG40:FG43"/>
    <mergeCell ref="FH40:FH43"/>
    <mergeCell ref="FI40:FI43"/>
    <mergeCell ref="FF25:FF28"/>
    <mergeCell ref="FG25:FG28"/>
    <mergeCell ref="FH25:FH28"/>
    <mergeCell ref="FI25:FI28"/>
    <mergeCell ref="FE30:FE33"/>
    <mergeCell ref="FF30:FF33"/>
    <mergeCell ref="FG30:FG33"/>
    <mergeCell ref="FH30:FH33"/>
    <mergeCell ref="FI30:FI33"/>
    <mergeCell ref="FE55:FE58"/>
    <mergeCell ref="FF55:FF58"/>
    <mergeCell ref="FG55:FG58"/>
    <mergeCell ref="FH55:FH58"/>
    <mergeCell ref="FI55:FI58"/>
    <mergeCell ref="FE60:FL60"/>
    <mergeCell ref="FE61:FL61"/>
    <mergeCell ref="FE45:FE48"/>
    <mergeCell ref="FF45:FF48"/>
    <mergeCell ref="FG45:FG48"/>
    <mergeCell ref="EX144:EX147"/>
    <mergeCell ref="EY144:EY147"/>
    <mergeCell ref="EZ144:EZ147"/>
    <mergeCell ref="EV169:EV172"/>
    <mergeCell ref="EW169:EW172"/>
    <mergeCell ref="EX169:EX172"/>
    <mergeCell ref="EY169:EY172"/>
    <mergeCell ref="EZ169:EZ172"/>
    <mergeCell ref="FE6:FL6"/>
    <mergeCell ref="FE7:FL7"/>
    <mergeCell ref="FJ9:FL9"/>
    <mergeCell ref="FE10:FE13"/>
    <mergeCell ref="FF10:FF13"/>
    <mergeCell ref="FG10:FG13"/>
    <mergeCell ref="FH10:FH13"/>
    <mergeCell ref="FI10:FI13"/>
    <mergeCell ref="FE15:FE18"/>
    <mergeCell ref="FF15:FF18"/>
    <mergeCell ref="FG15:FG18"/>
    <mergeCell ref="FH15:FH18"/>
    <mergeCell ref="FI15:FI18"/>
    <mergeCell ref="FE20:FE23"/>
    <mergeCell ref="FF20:FF23"/>
    <mergeCell ref="FG20:FG23"/>
    <mergeCell ref="FH20:FH23"/>
    <mergeCell ref="FI20:FI23"/>
    <mergeCell ref="FE25:FE28"/>
    <mergeCell ref="EV159:EV162"/>
    <mergeCell ref="EW159:EW162"/>
    <mergeCell ref="EX159:EX162"/>
    <mergeCell ref="EY159:EY162"/>
    <mergeCell ref="EZ159:EZ162"/>
    <mergeCell ref="EV134:EV137"/>
    <mergeCell ref="EW134:EW137"/>
    <mergeCell ref="EX134:EX137"/>
    <mergeCell ref="EY134:EY137"/>
    <mergeCell ref="EZ134:EZ137"/>
    <mergeCell ref="EV120:FC120"/>
    <mergeCell ref="EV121:FC121"/>
    <mergeCell ref="FA123:FC123"/>
    <mergeCell ref="EV124:EV127"/>
    <mergeCell ref="EW124:EW127"/>
    <mergeCell ref="EX124:EX127"/>
    <mergeCell ref="EY124:EY127"/>
    <mergeCell ref="EZ124:EZ127"/>
    <mergeCell ref="EY164:EY167"/>
    <mergeCell ref="EZ164:EZ167"/>
    <mergeCell ref="EV149:EV152"/>
    <mergeCell ref="EW149:EW152"/>
    <mergeCell ref="EX149:EX152"/>
    <mergeCell ref="EY149:EY152"/>
    <mergeCell ref="EZ149:EZ152"/>
    <mergeCell ref="EV154:EV157"/>
    <mergeCell ref="EW154:EW157"/>
    <mergeCell ref="EX154:EX157"/>
    <mergeCell ref="EY154:EY157"/>
    <mergeCell ref="EZ154:EZ157"/>
    <mergeCell ref="EV139:EV142"/>
    <mergeCell ref="EW139:EW142"/>
    <mergeCell ref="EX139:EX142"/>
    <mergeCell ref="EY139:EY142"/>
    <mergeCell ref="EZ139:EZ142"/>
    <mergeCell ref="EV144:EV147"/>
    <mergeCell ref="EW144:EW147"/>
    <mergeCell ref="EY45:EY48"/>
    <mergeCell ref="EZ45:EZ48"/>
    <mergeCell ref="EV50:EV53"/>
    <mergeCell ref="EW50:EW53"/>
    <mergeCell ref="EX50:EX53"/>
    <mergeCell ref="EY50:EY53"/>
    <mergeCell ref="EZ50:EZ53"/>
    <mergeCell ref="FA63:FC63"/>
    <mergeCell ref="EV64:EV67"/>
    <mergeCell ref="EW64:EW67"/>
    <mergeCell ref="EX64:EX67"/>
    <mergeCell ref="EY64:EY67"/>
    <mergeCell ref="EZ64:EZ67"/>
    <mergeCell ref="EV75:EV78"/>
    <mergeCell ref="EW75:EW78"/>
    <mergeCell ref="EX75:EX78"/>
    <mergeCell ref="EV129:EV132"/>
    <mergeCell ref="EW129:EW132"/>
    <mergeCell ref="EX129:EX132"/>
    <mergeCell ref="EY129:EY132"/>
    <mergeCell ref="EZ129:EZ132"/>
    <mergeCell ref="EV69:EV72"/>
    <mergeCell ref="EW69:EW72"/>
    <mergeCell ref="EX69:EX72"/>
    <mergeCell ref="EY69:EY72"/>
    <mergeCell ref="EZ69:EZ72"/>
    <mergeCell ref="EY75:EY78"/>
    <mergeCell ref="EZ75:EZ78"/>
    <mergeCell ref="EV85:EV88"/>
    <mergeCell ref="EW85:EW88"/>
    <mergeCell ref="EX85:EX88"/>
    <mergeCell ref="EY85:EY88"/>
    <mergeCell ref="EM164:EM167"/>
    <mergeCell ref="EN164:EN167"/>
    <mergeCell ref="EO164:EO167"/>
    <mergeCell ref="EV35:EV38"/>
    <mergeCell ref="EW35:EW38"/>
    <mergeCell ref="EX35:EX38"/>
    <mergeCell ref="EY35:EY38"/>
    <mergeCell ref="EZ35:EZ38"/>
    <mergeCell ref="EV40:EV43"/>
    <mergeCell ref="EW40:EW43"/>
    <mergeCell ref="EX40:EX43"/>
    <mergeCell ref="EY40:EY43"/>
    <mergeCell ref="EZ40:EZ43"/>
    <mergeCell ref="EW25:EW28"/>
    <mergeCell ref="EX25:EX28"/>
    <mergeCell ref="EY25:EY28"/>
    <mergeCell ref="EZ25:EZ28"/>
    <mergeCell ref="EV30:EV33"/>
    <mergeCell ref="EW30:EW33"/>
    <mergeCell ref="EX30:EX33"/>
    <mergeCell ref="EY30:EY33"/>
    <mergeCell ref="EZ30:EZ33"/>
    <mergeCell ref="EV55:EV58"/>
    <mergeCell ref="EW55:EW58"/>
    <mergeCell ref="EX55:EX58"/>
    <mergeCell ref="EY55:EY58"/>
    <mergeCell ref="EZ55:EZ58"/>
    <mergeCell ref="EV60:FC60"/>
    <mergeCell ref="EV61:FC61"/>
    <mergeCell ref="EV45:EV48"/>
    <mergeCell ref="EW45:EW48"/>
    <mergeCell ref="EX45:EX48"/>
    <mergeCell ref="EO144:EO147"/>
    <mergeCell ref="EP144:EP147"/>
    <mergeCell ref="EQ144:EQ147"/>
    <mergeCell ref="EM169:EM172"/>
    <mergeCell ref="EN169:EN172"/>
    <mergeCell ref="EO169:EO172"/>
    <mergeCell ref="EP169:EP172"/>
    <mergeCell ref="EQ169:EQ172"/>
    <mergeCell ref="EV6:FC6"/>
    <mergeCell ref="EV7:FC7"/>
    <mergeCell ref="FA9:FC9"/>
    <mergeCell ref="EV10:EV13"/>
    <mergeCell ref="EW10:EW13"/>
    <mergeCell ref="EX10:EX13"/>
    <mergeCell ref="EY10:EY13"/>
    <mergeCell ref="EZ10:EZ13"/>
    <mergeCell ref="EV15:EV18"/>
    <mergeCell ref="EW15:EW18"/>
    <mergeCell ref="EX15:EX18"/>
    <mergeCell ref="EY15:EY18"/>
    <mergeCell ref="EZ15:EZ18"/>
    <mergeCell ref="EV20:EV23"/>
    <mergeCell ref="EW20:EW23"/>
    <mergeCell ref="EX20:EX23"/>
    <mergeCell ref="EY20:EY23"/>
    <mergeCell ref="EZ20:EZ23"/>
    <mergeCell ref="EV25:EV28"/>
    <mergeCell ref="EM159:EM162"/>
    <mergeCell ref="EN159:EN162"/>
    <mergeCell ref="EO159:EO162"/>
    <mergeCell ref="EP159:EP162"/>
    <mergeCell ref="EQ159:EQ162"/>
    <mergeCell ref="EM134:EM137"/>
    <mergeCell ref="EN134:EN137"/>
    <mergeCell ref="EO134:EO137"/>
    <mergeCell ref="EP134:EP137"/>
    <mergeCell ref="EQ134:EQ137"/>
    <mergeCell ref="EM120:ET120"/>
    <mergeCell ref="EM121:ET121"/>
    <mergeCell ref="ER123:ET123"/>
    <mergeCell ref="EM124:EM127"/>
    <mergeCell ref="EN124:EN127"/>
    <mergeCell ref="EO124:EO127"/>
    <mergeCell ref="EP124:EP127"/>
    <mergeCell ref="EQ124:EQ127"/>
    <mergeCell ref="EP164:EP167"/>
    <mergeCell ref="EQ164:EQ167"/>
    <mergeCell ref="EM149:EM152"/>
    <mergeCell ref="EN149:EN152"/>
    <mergeCell ref="EO149:EO152"/>
    <mergeCell ref="EP149:EP152"/>
    <mergeCell ref="EQ149:EQ152"/>
    <mergeCell ref="EM154:EM157"/>
    <mergeCell ref="EN154:EN157"/>
    <mergeCell ref="EO154:EO157"/>
    <mergeCell ref="EP154:EP157"/>
    <mergeCell ref="EQ154:EQ157"/>
    <mergeCell ref="EM139:EM142"/>
    <mergeCell ref="EN139:EN142"/>
    <mergeCell ref="EO139:EO142"/>
    <mergeCell ref="EP139:EP142"/>
    <mergeCell ref="EQ139:EQ142"/>
    <mergeCell ref="EM144:EM147"/>
    <mergeCell ref="EN144:EN147"/>
    <mergeCell ref="EP45:EP48"/>
    <mergeCell ref="EQ45:EQ48"/>
    <mergeCell ref="EM50:EM53"/>
    <mergeCell ref="EN50:EN53"/>
    <mergeCell ref="EO50:EO53"/>
    <mergeCell ref="EP50:EP53"/>
    <mergeCell ref="EQ50:EQ53"/>
    <mergeCell ref="EM64:EM67"/>
    <mergeCell ref="EN64:EN67"/>
    <mergeCell ref="EO64:EO67"/>
    <mergeCell ref="EP64:EP67"/>
    <mergeCell ref="EQ64:EQ67"/>
    <mergeCell ref="EN75:EN78"/>
    <mergeCell ref="EO75:EO78"/>
    <mergeCell ref="EP75:EP78"/>
    <mergeCell ref="EQ75:EQ78"/>
    <mergeCell ref="EM129:EM132"/>
    <mergeCell ref="EN129:EN132"/>
    <mergeCell ref="EO129:EO132"/>
    <mergeCell ref="EP129:EP132"/>
    <mergeCell ref="EQ129:EQ132"/>
    <mergeCell ref="EM69:EM72"/>
    <mergeCell ref="EN69:EN72"/>
    <mergeCell ref="EO69:EO72"/>
    <mergeCell ref="EP69:EP72"/>
    <mergeCell ref="EQ69:EQ72"/>
    <mergeCell ref="EM75:EM78"/>
    <mergeCell ref="EM90:EM93"/>
    <mergeCell ref="EN90:EN93"/>
    <mergeCell ref="EO90:EO93"/>
    <mergeCell ref="EP90:EP93"/>
    <mergeCell ref="EQ90:EQ93"/>
    <mergeCell ref="ED164:ED167"/>
    <mergeCell ref="EE164:EE167"/>
    <mergeCell ref="EF164:EF167"/>
    <mergeCell ref="EM35:EM38"/>
    <mergeCell ref="EN35:EN38"/>
    <mergeCell ref="EO35:EO38"/>
    <mergeCell ref="EP35:EP38"/>
    <mergeCell ref="EQ35:EQ38"/>
    <mergeCell ref="EM40:EM43"/>
    <mergeCell ref="EN40:EN43"/>
    <mergeCell ref="EO40:EO43"/>
    <mergeCell ref="EP40:EP43"/>
    <mergeCell ref="EQ40:EQ43"/>
    <mergeCell ref="EN25:EN28"/>
    <mergeCell ref="EO25:EO28"/>
    <mergeCell ref="EP25:EP28"/>
    <mergeCell ref="EQ25:EQ28"/>
    <mergeCell ref="EM30:EM33"/>
    <mergeCell ref="EN30:EN33"/>
    <mergeCell ref="EO30:EO33"/>
    <mergeCell ref="EP30:EP33"/>
    <mergeCell ref="EQ30:EQ33"/>
    <mergeCell ref="EM55:EM58"/>
    <mergeCell ref="EN55:EN58"/>
    <mergeCell ref="EO55:EO58"/>
    <mergeCell ref="EP55:EP58"/>
    <mergeCell ref="EQ55:EQ58"/>
    <mergeCell ref="EM60:ET60"/>
    <mergeCell ref="EM61:ET61"/>
    <mergeCell ref="EM45:EM48"/>
    <mergeCell ref="EN45:EN48"/>
    <mergeCell ref="EO45:EO48"/>
    <mergeCell ref="EF144:EF147"/>
    <mergeCell ref="EG144:EG147"/>
    <mergeCell ref="EH144:EH147"/>
    <mergeCell ref="ED169:ED172"/>
    <mergeCell ref="EE169:EE172"/>
    <mergeCell ref="EF169:EF172"/>
    <mergeCell ref="EG169:EG172"/>
    <mergeCell ref="EH169:EH172"/>
    <mergeCell ref="EM6:ET6"/>
    <mergeCell ref="EM7:ET7"/>
    <mergeCell ref="ER9:ET9"/>
    <mergeCell ref="EM10:EM13"/>
    <mergeCell ref="EN10:EN13"/>
    <mergeCell ref="EO10:EO13"/>
    <mergeCell ref="EP10:EP13"/>
    <mergeCell ref="EQ10:EQ13"/>
    <mergeCell ref="EM15:EM18"/>
    <mergeCell ref="EN15:EN18"/>
    <mergeCell ref="EO15:EO18"/>
    <mergeCell ref="EP15:EP18"/>
    <mergeCell ref="EQ15:EQ18"/>
    <mergeCell ref="EM20:EM23"/>
    <mergeCell ref="EN20:EN23"/>
    <mergeCell ref="EO20:EO23"/>
    <mergeCell ref="EP20:EP23"/>
    <mergeCell ref="EQ20:EQ23"/>
    <mergeCell ref="EM25:EM28"/>
    <mergeCell ref="ED159:ED162"/>
    <mergeCell ref="EE159:EE162"/>
    <mergeCell ref="EF159:EF162"/>
    <mergeCell ref="EG159:EG162"/>
    <mergeCell ref="EH159:EH162"/>
    <mergeCell ref="ED134:ED137"/>
    <mergeCell ref="EE134:EE137"/>
    <mergeCell ref="EF134:EF137"/>
    <mergeCell ref="EG134:EG137"/>
    <mergeCell ref="EH134:EH137"/>
    <mergeCell ref="ED120:EK120"/>
    <mergeCell ref="ED121:EK121"/>
    <mergeCell ref="EI123:EK123"/>
    <mergeCell ref="ED124:ED127"/>
    <mergeCell ref="EE124:EE127"/>
    <mergeCell ref="EF124:EF127"/>
    <mergeCell ref="EG124:EG127"/>
    <mergeCell ref="EH124:EH127"/>
    <mergeCell ref="EG164:EG167"/>
    <mergeCell ref="EH164:EH167"/>
    <mergeCell ref="ED149:ED152"/>
    <mergeCell ref="EE149:EE152"/>
    <mergeCell ref="EF149:EF152"/>
    <mergeCell ref="EG149:EG152"/>
    <mergeCell ref="EH149:EH152"/>
    <mergeCell ref="ED154:ED157"/>
    <mergeCell ref="EE154:EE157"/>
    <mergeCell ref="EF154:EF157"/>
    <mergeCell ref="EG154:EG157"/>
    <mergeCell ref="EH154:EH157"/>
    <mergeCell ref="ED139:ED142"/>
    <mergeCell ref="EE139:EE142"/>
    <mergeCell ref="EF139:EF142"/>
    <mergeCell ref="EG139:EG142"/>
    <mergeCell ref="EH139:EH142"/>
    <mergeCell ref="ED144:ED147"/>
    <mergeCell ref="EE144:EE147"/>
    <mergeCell ref="EG45:EG48"/>
    <mergeCell ref="EH45:EH48"/>
    <mergeCell ref="ED50:ED53"/>
    <mergeCell ref="EE50:EE53"/>
    <mergeCell ref="EF50:EF53"/>
    <mergeCell ref="EG50:EG53"/>
    <mergeCell ref="EH50:EH53"/>
    <mergeCell ref="ED64:ED67"/>
    <mergeCell ref="EE64:EE67"/>
    <mergeCell ref="EF64:EF67"/>
    <mergeCell ref="EG64:EG67"/>
    <mergeCell ref="EH64:EH67"/>
    <mergeCell ref="EE95:EE98"/>
    <mergeCell ref="EF95:EF98"/>
    <mergeCell ref="EG95:EG98"/>
    <mergeCell ref="EH95:EH98"/>
    <mergeCell ref="ED129:ED132"/>
    <mergeCell ref="EE129:EE132"/>
    <mergeCell ref="EF129:EF132"/>
    <mergeCell ref="EG129:EG132"/>
    <mergeCell ref="EH129:EH132"/>
    <mergeCell ref="ED69:ED72"/>
    <mergeCell ref="EE69:EE72"/>
    <mergeCell ref="EF69:EF72"/>
    <mergeCell ref="EG69:EG72"/>
    <mergeCell ref="EH69:EH72"/>
    <mergeCell ref="ED75:ED78"/>
    <mergeCell ref="EE75:EE78"/>
    <mergeCell ref="EF75:EF78"/>
    <mergeCell ref="EG75:EG78"/>
    <mergeCell ref="EH75:EH78"/>
    <mergeCell ref="ED80:ED83"/>
    <mergeCell ref="DU164:DU167"/>
    <mergeCell ref="DV164:DV167"/>
    <mergeCell ref="DW164:DW167"/>
    <mergeCell ref="ED35:ED38"/>
    <mergeCell ref="EE35:EE38"/>
    <mergeCell ref="EF35:EF38"/>
    <mergeCell ref="EG35:EG38"/>
    <mergeCell ref="EH35:EH38"/>
    <mergeCell ref="ED40:ED43"/>
    <mergeCell ref="EE40:EE43"/>
    <mergeCell ref="EF40:EF43"/>
    <mergeCell ref="EG40:EG43"/>
    <mergeCell ref="EH40:EH43"/>
    <mergeCell ref="EE25:EE28"/>
    <mergeCell ref="EF25:EF28"/>
    <mergeCell ref="EG25:EG28"/>
    <mergeCell ref="EH25:EH28"/>
    <mergeCell ref="ED30:ED33"/>
    <mergeCell ref="EE30:EE33"/>
    <mergeCell ref="EF30:EF33"/>
    <mergeCell ref="EG30:EG33"/>
    <mergeCell ref="EH30:EH33"/>
    <mergeCell ref="ED55:ED58"/>
    <mergeCell ref="EE55:EE58"/>
    <mergeCell ref="EF55:EF58"/>
    <mergeCell ref="EG55:EG58"/>
    <mergeCell ref="EH55:EH58"/>
    <mergeCell ref="ED60:EK60"/>
    <mergeCell ref="ED61:EK61"/>
    <mergeCell ref="ED45:ED48"/>
    <mergeCell ref="EE45:EE48"/>
    <mergeCell ref="EF45:EF48"/>
    <mergeCell ref="DW144:DW147"/>
    <mergeCell ref="DX144:DX147"/>
    <mergeCell ref="DY144:DY147"/>
    <mergeCell ref="DU169:DU172"/>
    <mergeCell ref="DV169:DV172"/>
    <mergeCell ref="DW169:DW172"/>
    <mergeCell ref="DX169:DX172"/>
    <mergeCell ref="DY169:DY172"/>
    <mergeCell ref="ED6:EK6"/>
    <mergeCell ref="ED7:EK7"/>
    <mergeCell ref="EI9:EK9"/>
    <mergeCell ref="ED10:ED13"/>
    <mergeCell ref="EE10:EE13"/>
    <mergeCell ref="EF10:EF13"/>
    <mergeCell ref="EG10:EG13"/>
    <mergeCell ref="EH10:EH13"/>
    <mergeCell ref="ED15:ED18"/>
    <mergeCell ref="EE15:EE18"/>
    <mergeCell ref="EF15:EF18"/>
    <mergeCell ref="EG15:EG18"/>
    <mergeCell ref="EH15:EH18"/>
    <mergeCell ref="ED20:ED23"/>
    <mergeCell ref="EE20:EE23"/>
    <mergeCell ref="EF20:EF23"/>
    <mergeCell ref="EG20:EG23"/>
    <mergeCell ref="EH20:EH23"/>
    <mergeCell ref="ED25:ED28"/>
    <mergeCell ref="DU159:DU162"/>
    <mergeCell ref="DV159:DV162"/>
    <mergeCell ref="DW159:DW162"/>
    <mergeCell ref="DX159:DX162"/>
    <mergeCell ref="DY159:DY162"/>
    <mergeCell ref="DU134:DU137"/>
    <mergeCell ref="DV134:DV137"/>
    <mergeCell ref="DW134:DW137"/>
    <mergeCell ref="DX134:DX137"/>
    <mergeCell ref="DY134:DY137"/>
    <mergeCell ref="DU120:EB120"/>
    <mergeCell ref="DU121:EB121"/>
    <mergeCell ref="DZ123:EB123"/>
    <mergeCell ref="DU124:DU127"/>
    <mergeCell ref="DV124:DV127"/>
    <mergeCell ref="DW124:DW127"/>
    <mergeCell ref="DX124:DX127"/>
    <mergeCell ref="DY124:DY127"/>
    <mergeCell ref="DX164:DX167"/>
    <mergeCell ref="DY164:DY167"/>
    <mergeCell ref="DU149:DU152"/>
    <mergeCell ref="DV149:DV152"/>
    <mergeCell ref="DW149:DW152"/>
    <mergeCell ref="DX149:DX152"/>
    <mergeCell ref="DY149:DY152"/>
    <mergeCell ref="DU154:DU157"/>
    <mergeCell ref="DV154:DV157"/>
    <mergeCell ref="DW154:DW157"/>
    <mergeCell ref="DX154:DX157"/>
    <mergeCell ref="DY154:DY157"/>
    <mergeCell ref="DU139:DU142"/>
    <mergeCell ref="DV139:DV142"/>
    <mergeCell ref="DW139:DW142"/>
    <mergeCell ref="DX139:DX142"/>
    <mergeCell ref="DY139:DY142"/>
    <mergeCell ref="DU144:DU147"/>
    <mergeCell ref="DV144:DV147"/>
    <mergeCell ref="DX45:DX48"/>
    <mergeCell ref="DY45:DY48"/>
    <mergeCell ref="DU50:DU53"/>
    <mergeCell ref="DV50:DV53"/>
    <mergeCell ref="DW50:DW53"/>
    <mergeCell ref="DX50:DX53"/>
    <mergeCell ref="DY50:DY53"/>
    <mergeCell ref="DU64:DU67"/>
    <mergeCell ref="DV64:DV67"/>
    <mergeCell ref="DW64:DW67"/>
    <mergeCell ref="DX64:DX67"/>
    <mergeCell ref="DY64:DY67"/>
    <mergeCell ref="DU69:DU72"/>
    <mergeCell ref="DV69:DV72"/>
    <mergeCell ref="DW69:DW72"/>
    <mergeCell ref="DX69:DX72"/>
    <mergeCell ref="DU129:DU132"/>
    <mergeCell ref="DV129:DV132"/>
    <mergeCell ref="DW129:DW132"/>
    <mergeCell ref="DX129:DX132"/>
    <mergeCell ref="DY129:DY132"/>
    <mergeCell ref="DY69:DY72"/>
    <mergeCell ref="DU75:DU78"/>
    <mergeCell ref="DV75:DV78"/>
    <mergeCell ref="DW75:DW78"/>
    <mergeCell ref="DX75:DX78"/>
    <mergeCell ref="DY75:DY78"/>
    <mergeCell ref="DU80:DU83"/>
    <mergeCell ref="DV80:DV83"/>
    <mergeCell ref="DW80:DW83"/>
    <mergeCell ref="DX80:DX83"/>
    <mergeCell ref="DY80:DY83"/>
    <mergeCell ref="DL164:DL167"/>
    <mergeCell ref="DM164:DM167"/>
    <mergeCell ref="DN164:DN167"/>
    <mergeCell ref="DU35:DU38"/>
    <mergeCell ref="DV35:DV38"/>
    <mergeCell ref="DW35:DW38"/>
    <mergeCell ref="DX35:DX38"/>
    <mergeCell ref="DY35:DY38"/>
    <mergeCell ref="DU40:DU43"/>
    <mergeCell ref="DV40:DV43"/>
    <mergeCell ref="DW40:DW43"/>
    <mergeCell ref="DX40:DX43"/>
    <mergeCell ref="DY40:DY43"/>
    <mergeCell ref="DV25:DV28"/>
    <mergeCell ref="DW25:DW28"/>
    <mergeCell ref="DX25:DX28"/>
    <mergeCell ref="DY25:DY28"/>
    <mergeCell ref="DU30:DU33"/>
    <mergeCell ref="DV30:DV33"/>
    <mergeCell ref="DW30:DW33"/>
    <mergeCell ref="DX30:DX33"/>
    <mergeCell ref="DY30:DY33"/>
    <mergeCell ref="DU55:DU58"/>
    <mergeCell ref="DV55:DV58"/>
    <mergeCell ref="DW55:DW58"/>
    <mergeCell ref="DX55:DX58"/>
    <mergeCell ref="DY55:DY58"/>
    <mergeCell ref="DU60:EB60"/>
    <mergeCell ref="DU61:EB61"/>
    <mergeCell ref="DU45:DU48"/>
    <mergeCell ref="DV45:DV48"/>
    <mergeCell ref="DW45:DW48"/>
    <mergeCell ref="DN144:DN147"/>
    <mergeCell ref="DO144:DO147"/>
    <mergeCell ref="DP144:DP147"/>
    <mergeCell ref="DL169:DL172"/>
    <mergeCell ref="DM169:DM172"/>
    <mergeCell ref="DN169:DN172"/>
    <mergeCell ref="DO169:DO172"/>
    <mergeCell ref="DP169:DP172"/>
    <mergeCell ref="DU6:EB6"/>
    <mergeCell ref="DU7:EB7"/>
    <mergeCell ref="DZ9:EB9"/>
    <mergeCell ref="DU10:DU13"/>
    <mergeCell ref="DV10:DV13"/>
    <mergeCell ref="DW10:DW13"/>
    <mergeCell ref="DX10:DX13"/>
    <mergeCell ref="DY10:DY13"/>
    <mergeCell ref="DU15:DU18"/>
    <mergeCell ref="DV15:DV18"/>
    <mergeCell ref="DW15:DW18"/>
    <mergeCell ref="DX15:DX18"/>
    <mergeCell ref="DY15:DY18"/>
    <mergeCell ref="DU20:DU23"/>
    <mergeCell ref="DV20:DV23"/>
    <mergeCell ref="DW20:DW23"/>
    <mergeCell ref="DX20:DX23"/>
    <mergeCell ref="DY20:DY23"/>
    <mergeCell ref="DU25:DU28"/>
    <mergeCell ref="DL159:DL162"/>
    <mergeCell ref="DM159:DM162"/>
    <mergeCell ref="DN159:DN162"/>
    <mergeCell ref="DO159:DO162"/>
    <mergeCell ref="DP159:DP162"/>
    <mergeCell ref="DL134:DL137"/>
    <mergeCell ref="DM134:DM137"/>
    <mergeCell ref="DN134:DN137"/>
    <mergeCell ref="DO134:DO137"/>
    <mergeCell ref="DP134:DP137"/>
    <mergeCell ref="DL120:DS120"/>
    <mergeCell ref="DL121:DS121"/>
    <mergeCell ref="DQ123:DS123"/>
    <mergeCell ref="DL124:DL127"/>
    <mergeCell ref="DM124:DM127"/>
    <mergeCell ref="DN124:DN127"/>
    <mergeCell ref="DO124:DO127"/>
    <mergeCell ref="DP124:DP127"/>
    <mergeCell ref="DO164:DO167"/>
    <mergeCell ref="DP164:DP167"/>
    <mergeCell ref="DL149:DL152"/>
    <mergeCell ref="DM149:DM152"/>
    <mergeCell ref="DN149:DN152"/>
    <mergeCell ref="DO149:DO152"/>
    <mergeCell ref="DP149:DP152"/>
    <mergeCell ref="DL154:DL157"/>
    <mergeCell ref="DM154:DM157"/>
    <mergeCell ref="DN154:DN157"/>
    <mergeCell ref="DO154:DO157"/>
    <mergeCell ref="DP154:DP157"/>
    <mergeCell ref="DL139:DL142"/>
    <mergeCell ref="DM139:DM142"/>
    <mergeCell ref="DN139:DN142"/>
    <mergeCell ref="DO139:DO142"/>
    <mergeCell ref="DP139:DP142"/>
    <mergeCell ref="DL144:DL147"/>
    <mergeCell ref="DM144:DM147"/>
    <mergeCell ref="DO45:DO48"/>
    <mergeCell ref="DP45:DP48"/>
    <mergeCell ref="DL50:DL53"/>
    <mergeCell ref="DM50:DM53"/>
    <mergeCell ref="DN50:DN53"/>
    <mergeCell ref="DO50:DO53"/>
    <mergeCell ref="DP50:DP53"/>
    <mergeCell ref="DL64:DL67"/>
    <mergeCell ref="DM64:DM67"/>
    <mergeCell ref="DN64:DN67"/>
    <mergeCell ref="DO64:DO67"/>
    <mergeCell ref="DP64:DP67"/>
    <mergeCell ref="DM69:DM72"/>
    <mergeCell ref="DN69:DN72"/>
    <mergeCell ref="DO69:DO72"/>
    <mergeCell ref="DP69:DP72"/>
    <mergeCell ref="DL129:DL132"/>
    <mergeCell ref="DM129:DM132"/>
    <mergeCell ref="DN129:DN132"/>
    <mergeCell ref="DO129:DO132"/>
    <mergeCell ref="DP129:DP132"/>
    <mergeCell ref="DL69:DL72"/>
    <mergeCell ref="DL75:DL78"/>
    <mergeCell ref="DM75:DM78"/>
    <mergeCell ref="DN75:DN78"/>
    <mergeCell ref="DO75:DO78"/>
    <mergeCell ref="DP75:DP78"/>
    <mergeCell ref="DO80:DO83"/>
    <mergeCell ref="DP80:DP83"/>
    <mergeCell ref="DL85:DL88"/>
    <mergeCell ref="DM85:DM88"/>
    <mergeCell ref="DN85:DN88"/>
    <mergeCell ref="DC164:DC167"/>
    <mergeCell ref="DD164:DD167"/>
    <mergeCell ref="DE164:DE167"/>
    <mergeCell ref="DL35:DL38"/>
    <mergeCell ref="DM35:DM38"/>
    <mergeCell ref="DN35:DN38"/>
    <mergeCell ref="DO35:DO38"/>
    <mergeCell ref="DP35:DP38"/>
    <mergeCell ref="DL40:DL43"/>
    <mergeCell ref="DM40:DM43"/>
    <mergeCell ref="DN40:DN43"/>
    <mergeCell ref="DO40:DO43"/>
    <mergeCell ref="DP40:DP43"/>
    <mergeCell ref="DM25:DM28"/>
    <mergeCell ref="DN25:DN28"/>
    <mergeCell ref="DO25:DO28"/>
    <mergeCell ref="DP25:DP28"/>
    <mergeCell ref="DL30:DL33"/>
    <mergeCell ref="DM30:DM33"/>
    <mergeCell ref="DN30:DN33"/>
    <mergeCell ref="DO30:DO33"/>
    <mergeCell ref="DP30:DP33"/>
    <mergeCell ref="DL55:DL58"/>
    <mergeCell ref="DM55:DM58"/>
    <mergeCell ref="DN55:DN58"/>
    <mergeCell ref="DO55:DO58"/>
    <mergeCell ref="DP55:DP58"/>
    <mergeCell ref="DL60:DS60"/>
    <mergeCell ref="DL61:DS61"/>
    <mergeCell ref="DL45:DL48"/>
    <mergeCell ref="DM45:DM48"/>
    <mergeCell ref="DN45:DN48"/>
    <mergeCell ref="DE144:DE147"/>
    <mergeCell ref="DF144:DF147"/>
    <mergeCell ref="DG144:DG147"/>
    <mergeCell ref="DC169:DC172"/>
    <mergeCell ref="DD169:DD172"/>
    <mergeCell ref="DE169:DE172"/>
    <mergeCell ref="DF169:DF172"/>
    <mergeCell ref="DG169:DG172"/>
    <mergeCell ref="DL6:DS6"/>
    <mergeCell ref="DL7:DS7"/>
    <mergeCell ref="DQ9:DS9"/>
    <mergeCell ref="DL10:DL13"/>
    <mergeCell ref="DM10:DM13"/>
    <mergeCell ref="DN10:DN13"/>
    <mergeCell ref="DO10:DO13"/>
    <mergeCell ref="DP10:DP13"/>
    <mergeCell ref="DL15:DL18"/>
    <mergeCell ref="DM15:DM18"/>
    <mergeCell ref="DN15:DN18"/>
    <mergeCell ref="DO15:DO18"/>
    <mergeCell ref="DP15:DP18"/>
    <mergeCell ref="DL20:DL23"/>
    <mergeCell ref="DM20:DM23"/>
    <mergeCell ref="DN20:DN23"/>
    <mergeCell ref="DO20:DO23"/>
    <mergeCell ref="DP20:DP23"/>
    <mergeCell ref="DL25:DL28"/>
    <mergeCell ref="DC159:DC162"/>
    <mergeCell ref="DD159:DD162"/>
    <mergeCell ref="DE159:DE162"/>
    <mergeCell ref="DF159:DF162"/>
    <mergeCell ref="DG159:DG162"/>
    <mergeCell ref="DC134:DC137"/>
    <mergeCell ref="DD134:DD137"/>
    <mergeCell ref="DE134:DE137"/>
    <mergeCell ref="DF134:DF137"/>
    <mergeCell ref="DG134:DG137"/>
    <mergeCell ref="DC120:DJ120"/>
    <mergeCell ref="DC121:DJ121"/>
    <mergeCell ref="DH123:DJ123"/>
    <mergeCell ref="DC124:DC127"/>
    <mergeCell ref="DD124:DD127"/>
    <mergeCell ref="DE124:DE127"/>
    <mergeCell ref="DF124:DF127"/>
    <mergeCell ref="DG124:DG127"/>
    <mergeCell ref="DF164:DF167"/>
    <mergeCell ref="DG164:DG167"/>
    <mergeCell ref="DC149:DC152"/>
    <mergeCell ref="DD149:DD152"/>
    <mergeCell ref="DE149:DE152"/>
    <mergeCell ref="DF149:DF152"/>
    <mergeCell ref="DG149:DG152"/>
    <mergeCell ref="DC154:DC157"/>
    <mergeCell ref="DD154:DD157"/>
    <mergeCell ref="DE154:DE157"/>
    <mergeCell ref="DF154:DF157"/>
    <mergeCell ref="DG154:DG157"/>
    <mergeCell ref="DC139:DC142"/>
    <mergeCell ref="DD139:DD142"/>
    <mergeCell ref="DE139:DE142"/>
    <mergeCell ref="DF139:DF142"/>
    <mergeCell ref="DG139:DG142"/>
    <mergeCell ref="DC144:DC147"/>
    <mergeCell ref="DD144:DD147"/>
    <mergeCell ref="DF45:DF48"/>
    <mergeCell ref="DG45:DG48"/>
    <mergeCell ref="DC50:DC53"/>
    <mergeCell ref="DD50:DD53"/>
    <mergeCell ref="DE50:DE53"/>
    <mergeCell ref="DF50:DF53"/>
    <mergeCell ref="DG50:DG53"/>
    <mergeCell ref="DC64:DC67"/>
    <mergeCell ref="DD64:DD67"/>
    <mergeCell ref="DE64:DE67"/>
    <mergeCell ref="DF64:DF67"/>
    <mergeCell ref="DG64:DG67"/>
    <mergeCell ref="DC75:DC78"/>
    <mergeCell ref="DD75:DD78"/>
    <mergeCell ref="DE75:DE78"/>
    <mergeCell ref="DF75:DF78"/>
    <mergeCell ref="DC129:DC132"/>
    <mergeCell ref="DD129:DD132"/>
    <mergeCell ref="DE129:DE132"/>
    <mergeCell ref="DF129:DF132"/>
    <mergeCell ref="DG129:DG132"/>
    <mergeCell ref="DC69:DC72"/>
    <mergeCell ref="DD69:DD72"/>
    <mergeCell ref="DE69:DE72"/>
    <mergeCell ref="DF69:DF72"/>
    <mergeCell ref="DG69:DG72"/>
    <mergeCell ref="DG75:DG78"/>
    <mergeCell ref="DF85:DF88"/>
    <mergeCell ref="DG85:DG88"/>
    <mergeCell ref="DC90:DC93"/>
    <mergeCell ref="DD90:DD93"/>
    <mergeCell ref="DE90:DE93"/>
    <mergeCell ref="CT164:CT167"/>
    <mergeCell ref="CU164:CU167"/>
    <mergeCell ref="CV164:CV167"/>
    <mergeCell ref="DC35:DC38"/>
    <mergeCell ref="DD35:DD38"/>
    <mergeCell ref="DE35:DE38"/>
    <mergeCell ref="DF35:DF38"/>
    <mergeCell ref="DG35:DG38"/>
    <mergeCell ref="DC40:DC43"/>
    <mergeCell ref="DD40:DD43"/>
    <mergeCell ref="DE40:DE43"/>
    <mergeCell ref="DF40:DF43"/>
    <mergeCell ref="DG40:DG43"/>
    <mergeCell ref="DD25:DD28"/>
    <mergeCell ref="DE25:DE28"/>
    <mergeCell ref="DF25:DF28"/>
    <mergeCell ref="DG25:DG28"/>
    <mergeCell ref="DC30:DC33"/>
    <mergeCell ref="DD30:DD33"/>
    <mergeCell ref="DE30:DE33"/>
    <mergeCell ref="DF30:DF33"/>
    <mergeCell ref="DG30:DG33"/>
    <mergeCell ref="DC55:DC58"/>
    <mergeCell ref="DD55:DD58"/>
    <mergeCell ref="DE55:DE58"/>
    <mergeCell ref="DF55:DF58"/>
    <mergeCell ref="DG55:DG58"/>
    <mergeCell ref="DC60:DJ60"/>
    <mergeCell ref="DC61:DJ61"/>
    <mergeCell ref="DC45:DC48"/>
    <mergeCell ref="DD45:DD48"/>
    <mergeCell ref="DE45:DE48"/>
    <mergeCell ref="CV144:CV147"/>
    <mergeCell ref="CW144:CW147"/>
    <mergeCell ref="CX144:CX147"/>
    <mergeCell ref="CT169:CT172"/>
    <mergeCell ref="CU169:CU172"/>
    <mergeCell ref="CV169:CV172"/>
    <mergeCell ref="CW169:CW172"/>
    <mergeCell ref="CX169:CX172"/>
    <mergeCell ref="DC6:DJ6"/>
    <mergeCell ref="DC7:DJ7"/>
    <mergeCell ref="DH9:DJ9"/>
    <mergeCell ref="DC10:DC13"/>
    <mergeCell ref="DD10:DD13"/>
    <mergeCell ref="DE10:DE13"/>
    <mergeCell ref="DF10:DF13"/>
    <mergeCell ref="DG10:DG13"/>
    <mergeCell ref="DC15:DC18"/>
    <mergeCell ref="DD15:DD18"/>
    <mergeCell ref="DE15:DE18"/>
    <mergeCell ref="DF15:DF18"/>
    <mergeCell ref="DG15:DG18"/>
    <mergeCell ref="DC20:DC23"/>
    <mergeCell ref="DD20:DD23"/>
    <mergeCell ref="DE20:DE23"/>
    <mergeCell ref="DF20:DF23"/>
    <mergeCell ref="DG20:DG23"/>
    <mergeCell ref="DC25:DC28"/>
    <mergeCell ref="CT159:CT162"/>
    <mergeCell ref="CU159:CU162"/>
    <mergeCell ref="CV159:CV162"/>
    <mergeCell ref="CW159:CW162"/>
    <mergeCell ref="CX159:CX162"/>
    <mergeCell ref="CT134:CT137"/>
    <mergeCell ref="CU134:CU137"/>
    <mergeCell ref="CV134:CV137"/>
    <mergeCell ref="CW134:CW137"/>
    <mergeCell ref="CX134:CX137"/>
    <mergeCell ref="CT120:DA120"/>
    <mergeCell ref="CT121:DA121"/>
    <mergeCell ref="CY123:DA123"/>
    <mergeCell ref="CT124:CT127"/>
    <mergeCell ref="CU124:CU127"/>
    <mergeCell ref="CV124:CV127"/>
    <mergeCell ref="CW124:CW127"/>
    <mergeCell ref="CX124:CX127"/>
    <mergeCell ref="CW164:CW167"/>
    <mergeCell ref="CX164:CX167"/>
    <mergeCell ref="CT149:CT152"/>
    <mergeCell ref="CU149:CU152"/>
    <mergeCell ref="CV149:CV152"/>
    <mergeCell ref="CW149:CW152"/>
    <mergeCell ref="CX149:CX152"/>
    <mergeCell ref="CT154:CT157"/>
    <mergeCell ref="CU154:CU157"/>
    <mergeCell ref="CV154:CV157"/>
    <mergeCell ref="CW154:CW157"/>
    <mergeCell ref="CX154:CX157"/>
    <mergeCell ref="CT139:CT142"/>
    <mergeCell ref="CU139:CU142"/>
    <mergeCell ref="CV139:CV142"/>
    <mergeCell ref="CW139:CW142"/>
    <mergeCell ref="CX139:CX142"/>
    <mergeCell ref="CT144:CT147"/>
    <mergeCell ref="CU144:CU147"/>
    <mergeCell ref="CW45:CW48"/>
    <mergeCell ref="CX45:CX48"/>
    <mergeCell ref="CT50:CT53"/>
    <mergeCell ref="CU50:CU53"/>
    <mergeCell ref="CV50:CV53"/>
    <mergeCell ref="CW50:CW53"/>
    <mergeCell ref="CX50:CX53"/>
    <mergeCell ref="CT64:CT67"/>
    <mergeCell ref="CU64:CU67"/>
    <mergeCell ref="CV64:CV67"/>
    <mergeCell ref="CW64:CW67"/>
    <mergeCell ref="CX64:CX67"/>
    <mergeCell ref="CU75:CU78"/>
    <mergeCell ref="CV75:CV78"/>
    <mergeCell ref="CW75:CW78"/>
    <mergeCell ref="CX75:CX78"/>
    <mergeCell ref="CT129:CT132"/>
    <mergeCell ref="CU129:CU132"/>
    <mergeCell ref="CV129:CV132"/>
    <mergeCell ref="CW129:CW132"/>
    <mergeCell ref="CX129:CX132"/>
    <mergeCell ref="CT69:CT72"/>
    <mergeCell ref="CU69:CU72"/>
    <mergeCell ref="CV69:CV72"/>
    <mergeCell ref="CW69:CW72"/>
    <mergeCell ref="CX69:CX72"/>
    <mergeCell ref="CT75:CT78"/>
    <mergeCell ref="CX90:CX93"/>
    <mergeCell ref="CW95:CW98"/>
    <mergeCell ref="CX95:CX98"/>
    <mergeCell ref="CK164:CK167"/>
    <mergeCell ref="CL164:CL167"/>
    <mergeCell ref="CM164:CM167"/>
    <mergeCell ref="CT35:CT38"/>
    <mergeCell ref="CU35:CU38"/>
    <mergeCell ref="CV35:CV38"/>
    <mergeCell ref="CW35:CW38"/>
    <mergeCell ref="CX35:CX38"/>
    <mergeCell ref="CT40:CT43"/>
    <mergeCell ref="CU40:CU43"/>
    <mergeCell ref="CV40:CV43"/>
    <mergeCell ref="CW40:CW43"/>
    <mergeCell ref="CX40:CX43"/>
    <mergeCell ref="CU25:CU28"/>
    <mergeCell ref="CV25:CV28"/>
    <mergeCell ref="CW25:CW28"/>
    <mergeCell ref="CX25:CX28"/>
    <mergeCell ref="CT30:CT33"/>
    <mergeCell ref="CU30:CU33"/>
    <mergeCell ref="CV30:CV33"/>
    <mergeCell ref="CW30:CW33"/>
    <mergeCell ref="CX30:CX33"/>
    <mergeCell ref="CT55:CT58"/>
    <mergeCell ref="CU55:CU58"/>
    <mergeCell ref="CV55:CV58"/>
    <mergeCell ref="CW55:CW58"/>
    <mergeCell ref="CX55:CX58"/>
    <mergeCell ref="CT60:DA60"/>
    <mergeCell ref="CT61:DA61"/>
    <mergeCell ref="CT45:CT48"/>
    <mergeCell ref="CU45:CU48"/>
    <mergeCell ref="CV45:CV48"/>
    <mergeCell ref="CM144:CM147"/>
    <mergeCell ref="CN144:CN147"/>
    <mergeCell ref="CO144:CO147"/>
    <mergeCell ref="CK169:CK172"/>
    <mergeCell ref="CL169:CL172"/>
    <mergeCell ref="CM169:CM172"/>
    <mergeCell ref="CN169:CN172"/>
    <mergeCell ref="CO169:CO172"/>
    <mergeCell ref="CT6:DA6"/>
    <mergeCell ref="CT7:DA7"/>
    <mergeCell ref="CY9:DA9"/>
    <mergeCell ref="CT10:CT13"/>
    <mergeCell ref="CU10:CU13"/>
    <mergeCell ref="CV10:CV13"/>
    <mergeCell ref="CW10:CW13"/>
    <mergeCell ref="CX10:CX13"/>
    <mergeCell ref="CT15:CT18"/>
    <mergeCell ref="CU15:CU18"/>
    <mergeCell ref="CV15:CV18"/>
    <mergeCell ref="CW15:CW18"/>
    <mergeCell ref="CX15:CX18"/>
    <mergeCell ref="CT20:CT23"/>
    <mergeCell ref="CU20:CU23"/>
    <mergeCell ref="CV20:CV23"/>
    <mergeCell ref="CW20:CW23"/>
    <mergeCell ref="CX20:CX23"/>
    <mergeCell ref="CT25:CT28"/>
    <mergeCell ref="CK159:CK162"/>
    <mergeCell ref="CL159:CL162"/>
    <mergeCell ref="CM159:CM162"/>
    <mergeCell ref="CN159:CN162"/>
    <mergeCell ref="CO159:CO162"/>
    <mergeCell ref="CK134:CK137"/>
    <mergeCell ref="CL134:CL137"/>
    <mergeCell ref="CM134:CM137"/>
    <mergeCell ref="CN134:CN137"/>
    <mergeCell ref="CO134:CO137"/>
    <mergeCell ref="CK120:CR120"/>
    <mergeCell ref="CK121:CR121"/>
    <mergeCell ref="CP123:CR123"/>
    <mergeCell ref="CK124:CK127"/>
    <mergeCell ref="CL124:CL127"/>
    <mergeCell ref="CM124:CM127"/>
    <mergeCell ref="CN124:CN127"/>
    <mergeCell ref="CO124:CO127"/>
    <mergeCell ref="CN164:CN167"/>
    <mergeCell ref="CO164:CO167"/>
    <mergeCell ref="CK149:CK152"/>
    <mergeCell ref="CL149:CL152"/>
    <mergeCell ref="CM149:CM152"/>
    <mergeCell ref="CN149:CN152"/>
    <mergeCell ref="CO149:CO152"/>
    <mergeCell ref="CK154:CK157"/>
    <mergeCell ref="CL154:CL157"/>
    <mergeCell ref="CM154:CM157"/>
    <mergeCell ref="CN154:CN157"/>
    <mergeCell ref="CO154:CO157"/>
    <mergeCell ref="CK139:CK142"/>
    <mergeCell ref="CL139:CL142"/>
    <mergeCell ref="CM139:CM142"/>
    <mergeCell ref="CN139:CN142"/>
    <mergeCell ref="CO139:CO142"/>
    <mergeCell ref="CK144:CK147"/>
    <mergeCell ref="CL144:CL147"/>
    <mergeCell ref="CN45:CN48"/>
    <mergeCell ref="CO45:CO48"/>
    <mergeCell ref="CK50:CK53"/>
    <mergeCell ref="CL50:CL53"/>
    <mergeCell ref="CM50:CM53"/>
    <mergeCell ref="CN50:CN53"/>
    <mergeCell ref="CO50:CO53"/>
    <mergeCell ref="CK64:CK67"/>
    <mergeCell ref="CL64:CL67"/>
    <mergeCell ref="CM64:CM67"/>
    <mergeCell ref="CN64:CN67"/>
    <mergeCell ref="CO64:CO67"/>
    <mergeCell ref="CO85:CO88"/>
    <mergeCell ref="CN105:CN108"/>
    <mergeCell ref="CO105:CO108"/>
    <mergeCell ref="CL110:CL113"/>
    <mergeCell ref="CK129:CK132"/>
    <mergeCell ref="CL129:CL132"/>
    <mergeCell ref="CM129:CM132"/>
    <mergeCell ref="CN129:CN132"/>
    <mergeCell ref="CO129:CO132"/>
    <mergeCell ref="CK69:CK72"/>
    <mergeCell ref="CL69:CL72"/>
    <mergeCell ref="CM69:CM72"/>
    <mergeCell ref="CN69:CN72"/>
    <mergeCell ref="CO69:CO72"/>
    <mergeCell ref="CK75:CK78"/>
    <mergeCell ref="CL75:CL78"/>
    <mergeCell ref="CM75:CM78"/>
    <mergeCell ref="CN75:CN78"/>
    <mergeCell ref="CO75:CO78"/>
    <mergeCell ref="CK80:CK83"/>
    <mergeCell ref="CB164:CB167"/>
    <mergeCell ref="CC164:CC167"/>
    <mergeCell ref="CD164:CD167"/>
    <mergeCell ref="CK35:CK38"/>
    <mergeCell ref="CL35:CL38"/>
    <mergeCell ref="CM35:CM38"/>
    <mergeCell ref="CN35:CN38"/>
    <mergeCell ref="CO35:CO38"/>
    <mergeCell ref="CK40:CK43"/>
    <mergeCell ref="CL40:CL43"/>
    <mergeCell ref="CM40:CM43"/>
    <mergeCell ref="CN40:CN43"/>
    <mergeCell ref="CO40:CO43"/>
    <mergeCell ref="CL25:CL28"/>
    <mergeCell ref="CM25:CM28"/>
    <mergeCell ref="CN25:CN28"/>
    <mergeCell ref="CO25:CO28"/>
    <mergeCell ref="CK30:CK33"/>
    <mergeCell ref="CL30:CL33"/>
    <mergeCell ref="CM30:CM33"/>
    <mergeCell ref="CN30:CN33"/>
    <mergeCell ref="CO30:CO33"/>
    <mergeCell ref="CK55:CK58"/>
    <mergeCell ref="CL55:CL58"/>
    <mergeCell ref="CM55:CM58"/>
    <mergeCell ref="CN55:CN58"/>
    <mergeCell ref="CO55:CO58"/>
    <mergeCell ref="CK60:CR60"/>
    <mergeCell ref="CK61:CR61"/>
    <mergeCell ref="CK45:CK48"/>
    <mergeCell ref="CL45:CL48"/>
    <mergeCell ref="CM45:CM48"/>
    <mergeCell ref="CD144:CD147"/>
    <mergeCell ref="CE144:CE147"/>
    <mergeCell ref="CF144:CF147"/>
    <mergeCell ref="CB169:CB172"/>
    <mergeCell ref="CC169:CC172"/>
    <mergeCell ref="CD169:CD172"/>
    <mergeCell ref="CE169:CE172"/>
    <mergeCell ref="CF169:CF172"/>
    <mergeCell ref="CK6:CR6"/>
    <mergeCell ref="CK7:CR7"/>
    <mergeCell ref="CP9:CR9"/>
    <mergeCell ref="CK10:CK13"/>
    <mergeCell ref="CL10:CL13"/>
    <mergeCell ref="CM10:CM13"/>
    <mergeCell ref="CN10:CN13"/>
    <mergeCell ref="CO10:CO13"/>
    <mergeCell ref="CK15:CK18"/>
    <mergeCell ref="CL15:CL18"/>
    <mergeCell ref="CM15:CM18"/>
    <mergeCell ref="CN15:CN18"/>
    <mergeCell ref="CO15:CO18"/>
    <mergeCell ref="CK20:CK23"/>
    <mergeCell ref="CL20:CL23"/>
    <mergeCell ref="CM20:CM23"/>
    <mergeCell ref="CN20:CN23"/>
    <mergeCell ref="CO20:CO23"/>
    <mergeCell ref="CK25:CK28"/>
    <mergeCell ref="CB159:CB162"/>
    <mergeCell ref="CC159:CC162"/>
    <mergeCell ref="CD159:CD162"/>
    <mergeCell ref="CE159:CE162"/>
    <mergeCell ref="CF159:CF162"/>
    <mergeCell ref="CB134:CB137"/>
    <mergeCell ref="CC134:CC137"/>
    <mergeCell ref="CD134:CD137"/>
    <mergeCell ref="CE134:CE137"/>
    <mergeCell ref="CF134:CF137"/>
    <mergeCell ref="CB120:CI120"/>
    <mergeCell ref="CB121:CI121"/>
    <mergeCell ref="CG123:CI123"/>
    <mergeCell ref="CB124:CB127"/>
    <mergeCell ref="CC124:CC127"/>
    <mergeCell ref="CD124:CD127"/>
    <mergeCell ref="CE124:CE127"/>
    <mergeCell ref="CF124:CF127"/>
    <mergeCell ref="CE164:CE167"/>
    <mergeCell ref="CF164:CF167"/>
    <mergeCell ref="CB149:CB152"/>
    <mergeCell ref="CC149:CC152"/>
    <mergeCell ref="CD149:CD152"/>
    <mergeCell ref="CE149:CE152"/>
    <mergeCell ref="CF149:CF152"/>
    <mergeCell ref="CB154:CB157"/>
    <mergeCell ref="CC154:CC157"/>
    <mergeCell ref="CD154:CD157"/>
    <mergeCell ref="CE154:CE157"/>
    <mergeCell ref="CF154:CF157"/>
    <mergeCell ref="CB139:CB142"/>
    <mergeCell ref="CC139:CC142"/>
    <mergeCell ref="CD139:CD142"/>
    <mergeCell ref="CE139:CE142"/>
    <mergeCell ref="CF139:CF142"/>
    <mergeCell ref="CB144:CB147"/>
    <mergeCell ref="CC144:CC147"/>
    <mergeCell ref="CE45:CE48"/>
    <mergeCell ref="CF45:CF48"/>
    <mergeCell ref="CB50:CB53"/>
    <mergeCell ref="CC50:CC53"/>
    <mergeCell ref="CD50:CD53"/>
    <mergeCell ref="CE50:CE53"/>
    <mergeCell ref="CF50:CF53"/>
    <mergeCell ref="CB64:CB67"/>
    <mergeCell ref="CC64:CC67"/>
    <mergeCell ref="CD64:CD67"/>
    <mergeCell ref="CE64:CE67"/>
    <mergeCell ref="CF64:CF67"/>
    <mergeCell ref="CB69:CB72"/>
    <mergeCell ref="CC69:CC72"/>
    <mergeCell ref="CD69:CD72"/>
    <mergeCell ref="CE69:CE72"/>
    <mergeCell ref="CB129:CB132"/>
    <mergeCell ref="CC129:CC132"/>
    <mergeCell ref="CD129:CD132"/>
    <mergeCell ref="CE129:CE132"/>
    <mergeCell ref="CF129:CF132"/>
    <mergeCell ref="CF69:CF72"/>
    <mergeCell ref="CB75:CB78"/>
    <mergeCell ref="CC75:CC78"/>
    <mergeCell ref="CD75:CD78"/>
    <mergeCell ref="CE75:CE78"/>
    <mergeCell ref="CF75:CF78"/>
    <mergeCell ref="CB80:CB83"/>
    <mergeCell ref="CC80:CC83"/>
    <mergeCell ref="CD80:CD83"/>
    <mergeCell ref="CE80:CE83"/>
    <mergeCell ref="CF80:CF83"/>
    <mergeCell ref="BS164:BS167"/>
    <mergeCell ref="BT164:BT167"/>
    <mergeCell ref="BU164:BU167"/>
    <mergeCell ref="CB35:CB38"/>
    <mergeCell ref="CC35:CC38"/>
    <mergeCell ref="CD35:CD38"/>
    <mergeCell ref="CE35:CE38"/>
    <mergeCell ref="CF35:CF38"/>
    <mergeCell ref="CB40:CB43"/>
    <mergeCell ref="CC40:CC43"/>
    <mergeCell ref="CD40:CD43"/>
    <mergeCell ref="CE40:CE43"/>
    <mergeCell ref="CF40:CF43"/>
    <mergeCell ref="CC25:CC28"/>
    <mergeCell ref="CD25:CD28"/>
    <mergeCell ref="CE25:CE28"/>
    <mergeCell ref="CF25:CF28"/>
    <mergeCell ref="CB30:CB33"/>
    <mergeCell ref="CC30:CC33"/>
    <mergeCell ref="CD30:CD33"/>
    <mergeCell ref="CE30:CE33"/>
    <mergeCell ref="CF30:CF33"/>
    <mergeCell ref="CB55:CB58"/>
    <mergeCell ref="CC55:CC58"/>
    <mergeCell ref="CD55:CD58"/>
    <mergeCell ref="CE55:CE58"/>
    <mergeCell ref="CF55:CF58"/>
    <mergeCell ref="CB60:CI60"/>
    <mergeCell ref="CB61:CI61"/>
    <mergeCell ref="CB45:CB48"/>
    <mergeCell ref="CC45:CC48"/>
    <mergeCell ref="CD45:CD48"/>
    <mergeCell ref="BU144:BU147"/>
    <mergeCell ref="BV144:BV147"/>
    <mergeCell ref="BW144:BW147"/>
    <mergeCell ref="BS169:BS172"/>
    <mergeCell ref="BT169:BT172"/>
    <mergeCell ref="BU169:BU172"/>
    <mergeCell ref="BV169:BV172"/>
    <mergeCell ref="BW169:BW172"/>
    <mergeCell ref="CB6:CI6"/>
    <mergeCell ref="CB7:CI7"/>
    <mergeCell ref="CG9:CI9"/>
    <mergeCell ref="CB10:CB13"/>
    <mergeCell ref="CC10:CC13"/>
    <mergeCell ref="CD10:CD13"/>
    <mergeCell ref="CE10:CE13"/>
    <mergeCell ref="CF10:CF13"/>
    <mergeCell ref="CB15:CB18"/>
    <mergeCell ref="CC15:CC18"/>
    <mergeCell ref="CD15:CD18"/>
    <mergeCell ref="CE15:CE18"/>
    <mergeCell ref="CF15:CF18"/>
    <mergeCell ref="CB20:CB23"/>
    <mergeCell ref="CC20:CC23"/>
    <mergeCell ref="CD20:CD23"/>
    <mergeCell ref="CE20:CE23"/>
    <mergeCell ref="CF20:CF23"/>
    <mergeCell ref="CB25:CB28"/>
    <mergeCell ref="BS159:BS162"/>
    <mergeCell ref="BT159:BT162"/>
    <mergeCell ref="BU159:BU162"/>
    <mergeCell ref="BV159:BV162"/>
    <mergeCell ref="BW159:BW162"/>
    <mergeCell ref="BS134:BS137"/>
    <mergeCell ref="BT134:BT137"/>
    <mergeCell ref="BU134:BU137"/>
    <mergeCell ref="BV134:BV137"/>
    <mergeCell ref="BW134:BW137"/>
    <mergeCell ref="BS120:BZ120"/>
    <mergeCell ref="BS121:BZ121"/>
    <mergeCell ref="BX123:BZ123"/>
    <mergeCell ref="BS124:BS127"/>
    <mergeCell ref="BT124:BT127"/>
    <mergeCell ref="BU124:BU127"/>
    <mergeCell ref="BV124:BV127"/>
    <mergeCell ref="BW124:BW127"/>
    <mergeCell ref="BV164:BV167"/>
    <mergeCell ref="BW164:BW167"/>
    <mergeCell ref="BS149:BS152"/>
    <mergeCell ref="BT149:BT152"/>
    <mergeCell ref="BU149:BU152"/>
    <mergeCell ref="BV149:BV152"/>
    <mergeCell ref="BW149:BW152"/>
    <mergeCell ref="BS154:BS157"/>
    <mergeCell ref="BT154:BT157"/>
    <mergeCell ref="BU154:BU157"/>
    <mergeCell ref="BV154:BV157"/>
    <mergeCell ref="BW154:BW157"/>
    <mergeCell ref="BS139:BS142"/>
    <mergeCell ref="BT139:BT142"/>
    <mergeCell ref="BU139:BU142"/>
    <mergeCell ref="BV139:BV142"/>
    <mergeCell ref="BW139:BW142"/>
    <mergeCell ref="BS144:BS147"/>
    <mergeCell ref="BT144:BT147"/>
    <mergeCell ref="BV45:BV48"/>
    <mergeCell ref="BW45:BW48"/>
    <mergeCell ref="BS50:BS53"/>
    <mergeCell ref="BT50:BT53"/>
    <mergeCell ref="BU50:BU53"/>
    <mergeCell ref="BV50:BV53"/>
    <mergeCell ref="BW50:BW53"/>
    <mergeCell ref="BS64:BS67"/>
    <mergeCell ref="BT64:BT67"/>
    <mergeCell ref="BU64:BU67"/>
    <mergeCell ref="BV64:BV67"/>
    <mergeCell ref="BW64:BW67"/>
    <mergeCell ref="BT69:BT72"/>
    <mergeCell ref="BU69:BU72"/>
    <mergeCell ref="BV69:BV72"/>
    <mergeCell ref="BW69:BW72"/>
    <mergeCell ref="BS129:BS132"/>
    <mergeCell ref="BT129:BT132"/>
    <mergeCell ref="BU129:BU132"/>
    <mergeCell ref="BV129:BV132"/>
    <mergeCell ref="BW129:BW132"/>
    <mergeCell ref="BS69:BS72"/>
    <mergeCell ref="BS75:BS78"/>
    <mergeCell ref="BT75:BT78"/>
    <mergeCell ref="BU75:BU78"/>
    <mergeCell ref="BV75:BV78"/>
    <mergeCell ref="BW75:BW78"/>
    <mergeCell ref="BS80:BS83"/>
    <mergeCell ref="BT80:BT83"/>
    <mergeCell ref="BU80:BU83"/>
    <mergeCell ref="BV80:BV83"/>
    <mergeCell ref="BW80:BW83"/>
    <mergeCell ref="BJ164:BJ167"/>
    <mergeCell ref="BK164:BK167"/>
    <mergeCell ref="BL164:BL167"/>
    <mergeCell ref="BS35:BS38"/>
    <mergeCell ref="BT35:BT38"/>
    <mergeCell ref="BU35:BU38"/>
    <mergeCell ref="BV35:BV38"/>
    <mergeCell ref="BW35:BW38"/>
    <mergeCell ref="BS40:BS43"/>
    <mergeCell ref="BT40:BT43"/>
    <mergeCell ref="BU40:BU43"/>
    <mergeCell ref="BV40:BV43"/>
    <mergeCell ref="BW40:BW43"/>
    <mergeCell ref="BT25:BT28"/>
    <mergeCell ref="BU25:BU28"/>
    <mergeCell ref="BV25:BV28"/>
    <mergeCell ref="BW25:BW28"/>
    <mergeCell ref="BS30:BS33"/>
    <mergeCell ref="BT30:BT33"/>
    <mergeCell ref="BU30:BU33"/>
    <mergeCell ref="BV30:BV33"/>
    <mergeCell ref="BW30:BW33"/>
    <mergeCell ref="BS55:BS58"/>
    <mergeCell ref="BT55:BT58"/>
    <mergeCell ref="BU55:BU58"/>
    <mergeCell ref="BV55:BV58"/>
    <mergeCell ref="BW55:BW58"/>
    <mergeCell ref="BS60:BZ60"/>
    <mergeCell ref="BS61:BZ61"/>
    <mergeCell ref="BS45:BS48"/>
    <mergeCell ref="BT45:BT48"/>
    <mergeCell ref="BU45:BU48"/>
    <mergeCell ref="BL144:BL147"/>
    <mergeCell ref="BM144:BM147"/>
    <mergeCell ref="BN144:BN147"/>
    <mergeCell ref="BJ169:BJ172"/>
    <mergeCell ref="BK169:BK172"/>
    <mergeCell ref="BL169:BL172"/>
    <mergeCell ref="BM169:BM172"/>
    <mergeCell ref="BN169:BN172"/>
    <mergeCell ref="BS6:BZ6"/>
    <mergeCell ref="BS7:BZ7"/>
    <mergeCell ref="BX9:BZ9"/>
    <mergeCell ref="BS10:BS13"/>
    <mergeCell ref="BT10:BT13"/>
    <mergeCell ref="BU10:BU13"/>
    <mergeCell ref="BV10:BV13"/>
    <mergeCell ref="BW10:BW13"/>
    <mergeCell ref="BS15:BS18"/>
    <mergeCell ref="BT15:BT18"/>
    <mergeCell ref="BU15:BU18"/>
    <mergeCell ref="BV15:BV18"/>
    <mergeCell ref="BW15:BW18"/>
    <mergeCell ref="BS20:BS23"/>
    <mergeCell ref="BT20:BT23"/>
    <mergeCell ref="BU20:BU23"/>
    <mergeCell ref="BV20:BV23"/>
    <mergeCell ref="BW20:BW23"/>
    <mergeCell ref="BS25:BS28"/>
    <mergeCell ref="BJ159:BJ162"/>
    <mergeCell ref="BK159:BK162"/>
    <mergeCell ref="BL159:BL162"/>
    <mergeCell ref="BM159:BM162"/>
    <mergeCell ref="BN159:BN162"/>
    <mergeCell ref="BJ134:BJ137"/>
    <mergeCell ref="BK134:BK137"/>
    <mergeCell ref="BL134:BL137"/>
    <mergeCell ref="BM134:BM137"/>
    <mergeCell ref="BN134:BN137"/>
    <mergeCell ref="BJ120:BQ120"/>
    <mergeCell ref="BJ121:BQ121"/>
    <mergeCell ref="BO123:BQ123"/>
    <mergeCell ref="BJ124:BJ127"/>
    <mergeCell ref="BK124:BK127"/>
    <mergeCell ref="BL124:BL127"/>
    <mergeCell ref="BM124:BM127"/>
    <mergeCell ref="BN124:BN127"/>
    <mergeCell ref="BM164:BM167"/>
    <mergeCell ref="BN164:BN167"/>
    <mergeCell ref="BJ149:BJ152"/>
    <mergeCell ref="BK149:BK152"/>
    <mergeCell ref="BL149:BL152"/>
    <mergeCell ref="BM149:BM152"/>
    <mergeCell ref="BN149:BN152"/>
    <mergeCell ref="BJ154:BJ157"/>
    <mergeCell ref="BK154:BK157"/>
    <mergeCell ref="BL154:BL157"/>
    <mergeCell ref="BM154:BM157"/>
    <mergeCell ref="BN154:BN157"/>
    <mergeCell ref="BJ139:BJ142"/>
    <mergeCell ref="BK139:BK142"/>
    <mergeCell ref="BL139:BL142"/>
    <mergeCell ref="BM139:BM142"/>
    <mergeCell ref="BN139:BN142"/>
    <mergeCell ref="BJ144:BJ147"/>
    <mergeCell ref="BK144:BK147"/>
    <mergeCell ref="BM45:BM48"/>
    <mergeCell ref="BN45:BN48"/>
    <mergeCell ref="BJ50:BJ53"/>
    <mergeCell ref="BK50:BK53"/>
    <mergeCell ref="BL50:BL53"/>
    <mergeCell ref="BM50:BM53"/>
    <mergeCell ref="BN50:BN53"/>
    <mergeCell ref="BJ64:BJ67"/>
    <mergeCell ref="BK64:BK67"/>
    <mergeCell ref="BL64:BL67"/>
    <mergeCell ref="BM64:BM67"/>
    <mergeCell ref="BN64:BN67"/>
    <mergeCell ref="BJ75:BJ78"/>
    <mergeCell ref="BK75:BK78"/>
    <mergeCell ref="BL75:BL78"/>
    <mergeCell ref="BM75:BM78"/>
    <mergeCell ref="BJ129:BJ132"/>
    <mergeCell ref="BK129:BK132"/>
    <mergeCell ref="BL129:BL132"/>
    <mergeCell ref="BM129:BM132"/>
    <mergeCell ref="BN129:BN132"/>
    <mergeCell ref="BJ69:BJ72"/>
    <mergeCell ref="BK69:BK72"/>
    <mergeCell ref="BL69:BL72"/>
    <mergeCell ref="BM69:BM72"/>
    <mergeCell ref="BN69:BN72"/>
    <mergeCell ref="BN75:BN78"/>
    <mergeCell ref="BJ80:BJ83"/>
    <mergeCell ref="BK80:BK83"/>
    <mergeCell ref="BL80:BL83"/>
    <mergeCell ref="BM80:BM83"/>
    <mergeCell ref="BN80:BN83"/>
    <mergeCell ref="BA164:BA167"/>
    <mergeCell ref="BB164:BB167"/>
    <mergeCell ref="BC164:BC167"/>
    <mergeCell ref="BJ35:BJ38"/>
    <mergeCell ref="BK35:BK38"/>
    <mergeCell ref="BL35:BL38"/>
    <mergeCell ref="BM35:BM38"/>
    <mergeCell ref="BN35:BN38"/>
    <mergeCell ref="BJ40:BJ43"/>
    <mergeCell ref="BK40:BK43"/>
    <mergeCell ref="BL40:BL43"/>
    <mergeCell ref="BM40:BM43"/>
    <mergeCell ref="BN40:BN43"/>
    <mergeCell ref="BK25:BK28"/>
    <mergeCell ref="BL25:BL28"/>
    <mergeCell ref="BM25:BM28"/>
    <mergeCell ref="BN25:BN28"/>
    <mergeCell ref="BJ30:BJ33"/>
    <mergeCell ref="BK30:BK33"/>
    <mergeCell ref="BL30:BL33"/>
    <mergeCell ref="BM30:BM33"/>
    <mergeCell ref="BN30:BN33"/>
    <mergeCell ref="BJ55:BJ58"/>
    <mergeCell ref="BK55:BK58"/>
    <mergeCell ref="BL55:BL58"/>
    <mergeCell ref="BM55:BM58"/>
    <mergeCell ref="BN55:BN58"/>
    <mergeCell ref="BJ60:BQ60"/>
    <mergeCell ref="BJ61:BQ61"/>
    <mergeCell ref="BJ45:BJ48"/>
    <mergeCell ref="BK45:BK48"/>
    <mergeCell ref="BL45:BL48"/>
    <mergeCell ref="BC144:BC147"/>
    <mergeCell ref="BD144:BD147"/>
    <mergeCell ref="BE144:BE147"/>
    <mergeCell ref="BA169:BA172"/>
    <mergeCell ref="BB169:BB172"/>
    <mergeCell ref="BC169:BC172"/>
    <mergeCell ref="BD169:BD172"/>
    <mergeCell ref="BE169:BE172"/>
    <mergeCell ref="BJ6:BQ6"/>
    <mergeCell ref="BJ7:BQ7"/>
    <mergeCell ref="BO9:BQ9"/>
    <mergeCell ref="BJ10:BJ13"/>
    <mergeCell ref="BK10:BK13"/>
    <mergeCell ref="BL10:BL13"/>
    <mergeCell ref="BM10:BM13"/>
    <mergeCell ref="BN10:BN13"/>
    <mergeCell ref="BJ15:BJ18"/>
    <mergeCell ref="BK15:BK18"/>
    <mergeCell ref="BL15:BL18"/>
    <mergeCell ref="BM15:BM18"/>
    <mergeCell ref="BN15:BN18"/>
    <mergeCell ref="BJ20:BJ23"/>
    <mergeCell ref="BK20:BK23"/>
    <mergeCell ref="BL20:BL23"/>
    <mergeCell ref="BM20:BM23"/>
    <mergeCell ref="BN20:BN23"/>
    <mergeCell ref="BJ25:BJ28"/>
    <mergeCell ref="BA159:BA162"/>
    <mergeCell ref="BB159:BB162"/>
    <mergeCell ref="BC159:BC162"/>
    <mergeCell ref="BD159:BD162"/>
    <mergeCell ref="BE159:BE162"/>
    <mergeCell ref="BA134:BA137"/>
    <mergeCell ref="BB134:BB137"/>
    <mergeCell ref="BC134:BC137"/>
    <mergeCell ref="BD134:BD137"/>
    <mergeCell ref="BE134:BE137"/>
    <mergeCell ref="BA120:BH120"/>
    <mergeCell ref="BA121:BH121"/>
    <mergeCell ref="BF123:BH123"/>
    <mergeCell ref="BA124:BA127"/>
    <mergeCell ref="BB124:BB127"/>
    <mergeCell ref="BC124:BC127"/>
    <mergeCell ref="BD124:BD127"/>
    <mergeCell ref="BE124:BE127"/>
    <mergeCell ref="BD164:BD167"/>
    <mergeCell ref="BE164:BE167"/>
    <mergeCell ref="BA149:BA152"/>
    <mergeCell ref="BB149:BB152"/>
    <mergeCell ref="BC149:BC152"/>
    <mergeCell ref="BD149:BD152"/>
    <mergeCell ref="BE149:BE152"/>
    <mergeCell ref="BA154:BA157"/>
    <mergeCell ref="BB154:BB157"/>
    <mergeCell ref="BC154:BC157"/>
    <mergeCell ref="BD154:BD157"/>
    <mergeCell ref="BE154:BE157"/>
    <mergeCell ref="BA139:BA142"/>
    <mergeCell ref="BB139:BB142"/>
    <mergeCell ref="BC139:BC142"/>
    <mergeCell ref="BD139:BD142"/>
    <mergeCell ref="BE139:BE142"/>
    <mergeCell ref="BA144:BA147"/>
    <mergeCell ref="BB144:BB147"/>
    <mergeCell ref="BD45:BD48"/>
    <mergeCell ref="BE45:BE48"/>
    <mergeCell ref="BA50:BA53"/>
    <mergeCell ref="BB50:BB53"/>
    <mergeCell ref="BC50:BC53"/>
    <mergeCell ref="BD50:BD53"/>
    <mergeCell ref="BE50:BE53"/>
    <mergeCell ref="BA64:BA67"/>
    <mergeCell ref="BB64:BB67"/>
    <mergeCell ref="BC64:BC67"/>
    <mergeCell ref="BD64:BD67"/>
    <mergeCell ref="BE64:BE67"/>
    <mergeCell ref="BB75:BB78"/>
    <mergeCell ref="BC75:BC78"/>
    <mergeCell ref="BD75:BD78"/>
    <mergeCell ref="BE75:BE78"/>
    <mergeCell ref="BA129:BA132"/>
    <mergeCell ref="BB129:BB132"/>
    <mergeCell ref="BC129:BC132"/>
    <mergeCell ref="BD129:BD132"/>
    <mergeCell ref="BE129:BE132"/>
    <mergeCell ref="BA69:BA72"/>
    <mergeCell ref="BB69:BB72"/>
    <mergeCell ref="BC69:BC72"/>
    <mergeCell ref="BD69:BD72"/>
    <mergeCell ref="BE69:BE72"/>
    <mergeCell ref="BA75:BA78"/>
    <mergeCell ref="BA80:BA83"/>
    <mergeCell ref="BB80:BB83"/>
    <mergeCell ref="BC80:BC83"/>
    <mergeCell ref="BD80:BD83"/>
    <mergeCell ref="BE80:BE83"/>
    <mergeCell ref="AR164:AR167"/>
    <mergeCell ref="AS164:AS167"/>
    <mergeCell ref="AT164:AT167"/>
    <mergeCell ref="BA35:BA38"/>
    <mergeCell ref="BB35:BB38"/>
    <mergeCell ref="BC35:BC38"/>
    <mergeCell ref="BD35:BD38"/>
    <mergeCell ref="BE35:BE38"/>
    <mergeCell ref="BA40:BA43"/>
    <mergeCell ref="BB40:BB43"/>
    <mergeCell ref="BC40:BC43"/>
    <mergeCell ref="BD40:BD43"/>
    <mergeCell ref="BE40:BE43"/>
    <mergeCell ref="BB25:BB28"/>
    <mergeCell ref="BC25:BC28"/>
    <mergeCell ref="BD25:BD28"/>
    <mergeCell ref="BE25:BE28"/>
    <mergeCell ref="BA30:BA33"/>
    <mergeCell ref="BB30:BB33"/>
    <mergeCell ref="BC30:BC33"/>
    <mergeCell ref="BD30:BD33"/>
    <mergeCell ref="BE30:BE33"/>
    <mergeCell ref="BA55:BA58"/>
    <mergeCell ref="BB55:BB58"/>
    <mergeCell ref="BC55:BC58"/>
    <mergeCell ref="BD55:BD58"/>
    <mergeCell ref="BE55:BE58"/>
    <mergeCell ref="BA60:BH60"/>
    <mergeCell ref="BA61:BH61"/>
    <mergeCell ref="BA45:BA48"/>
    <mergeCell ref="BB45:BB48"/>
    <mergeCell ref="BC45:BC48"/>
    <mergeCell ref="AT144:AT147"/>
    <mergeCell ref="AU144:AU147"/>
    <mergeCell ref="AV144:AV147"/>
    <mergeCell ref="AR169:AR172"/>
    <mergeCell ref="AS169:AS172"/>
    <mergeCell ref="AT169:AT172"/>
    <mergeCell ref="AU169:AU172"/>
    <mergeCell ref="AV169:AV172"/>
    <mergeCell ref="BA6:BH6"/>
    <mergeCell ref="BA7:BH7"/>
    <mergeCell ref="BF9:BH9"/>
    <mergeCell ref="BA10:BA13"/>
    <mergeCell ref="BB10:BB13"/>
    <mergeCell ref="BC10:BC13"/>
    <mergeCell ref="BD10:BD13"/>
    <mergeCell ref="BE10:BE13"/>
    <mergeCell ref="BA15:BA18"/>
    <mergeCell ref="BB15:BB18"/>
    <mergeCell ref="BC15:BC18"/>
    <mergeCell ref="BD15:BD18"/>
    <mergeCell ref="BE15:BE18"/>
    <mergeCell ref="BA20:BA23"/>
    <mergeCell ref="BB20:BB23"/>
    <mergeCell ref="BC20:BC23"/>
    <mergeCell ref="BD20:BD23"/>
    <mergeCell ref="BE20:BE23"/>
    <mergeCell ref="BA25:BA28"/>
    <mergeCell ref="AR159:AR162"/>
    <mergeCell ref="AS159:AS162"/>
    <mergeCell ref="AT159:AT162"/>
    <mergeCell ref="AU159:AU162"/>
    <mergeCell ref="AV159:AV162"/>
    <mergeCell ref="AR134:AR137"/>
    <mergeCell ref="AS134:AS137"/>
    <mergeCell ref="AT134:AT137"/>
    <mergeCell ref="AU134:AU137"/>
    <mergeCell ref="AV134:AV137"/>
    <mergeCell ref="AR120:AY120"/>
    <mergeCell ref="AR121:AY121"/>
    <mergeCell ref="AW123:AY123"/>
    <mergeCell ref="AR124:AR127"/>
    <mergeCell ref="AS124:AS127"/>
    <mergeCell ref="AT124:AT127"/>
    <mergeCell ref="AU124:AU127"/>
    <mergeCell ref="AV124:AV127"/>
    <mergeCell ref="AU164:AU167"/>
    <mergeCell ref="AV164:AV167"/>
    <mergeCell ref="AR149:AR152"/>
    <mergeCell ref="AS149:AS152"/>
    <mergeCell ref="AT149:AT152"/>
    <mergeCell ref="AU149:AU152"/>
    <mergeCell ref="AV149:AV152"/>
    <mergeCell ref="AR154:AR157"/>
    <mergeCell ref="AS154:AS157"/>
    <mergeCell ref="AT154:AT157"/>
    <mergeCell ref="AU154:AU157"/>
    <mergeCell ref="AV154:AV157"/>
    <mergeCell ref="AR139:AR142"/>
    <mergeCell ref="AS139:AS142"/>
    <mergeCell ref="AT139:AT142"/>
    <mergeCell ref="AU139:AU142"/>
    <mergeCell ref="AV139:AV142"/>
    <mergeCell ref="AR144:AR147"/>
    <mergeCell ref="AS144:AS147"/>
    <mergeCell ref="AU45:AU48"/>
    <mergeCell ref="AV45:AV48"/>
    <mergeCell ref="AR50:AR53"/>
    <mergeCell ref="AS50:AS53"/>
    <mergeCell ref="AT50:AT53"/>
    <mergeCell ref="AU50:AU53"/>
    <mergeCell ref="AV50:AV53"/>
    <mergeCell ref="AR64:AR67"/>
    <mergeCell ref="AS64:AS67"/>
    <mergeCell ref="AT64:AT67"/>
    <mergeCell ref="AU64:AU67"/>
    <mergeCell ref="AV64:AV67"/>
    <mergeCell ref="AR80:AR83"/>
    <mergeCell ref="AS80:AS83"/>
    <mergeCell ref="AT80:AT83"/>
    <mergeCell ref="AU80:AU83"/>
    <mergeCell ref="AR129:AR132"/>
    <mergeCell ref="AS129:AS132"/>
    <mergeCell ref="AT129:AT132"/>
    <mergeCell ref="AU129:AU132"/>
    <mergeCell ref="AV129:AV132"/>
    <mergeCell ref="AU69:AU72"/>
    <mergeCell ref="AV69:AV72"/>
    <mergeCell ref="AR75:AR78"/>
    <mergeCell ref="AS75:AS78"/>
    <mergeCell ref="AT75:AT78"/>
    <mergeCell ref="AU75:AU78"/>
    <mergeCell ref="AV75:AV78"/>
    <mergeCell ref="AV80:AV83"/>
    <mergeCell ref="AR85:AR88"/>
    <mergeCell ref="AS85:AS88"/>
    <mergeCell ref="AT85:AT88"/>
    <mergeCell ref="AJ164:AJ167"/>
    <mergeCell ref="AK164:AK167"/>
    <mergeCell ref="AL164:AL167"/>
    <mergeCell ref="AR35:AR38"/>
    <mergeCell ref="AS35:AS38"/>
    <mergeCell ref="AT35:AT38"/>
    <mergeCell ref="AU35:AU38"/>
    <mergeCell ref="AV35:AV38"/>
    <mergeCell ref="AR40:AR43"/>
    <mergeCell ref="AS40:AS43"/>
    <mergeCell ref="AT40:AT43"/>
    <mergeCell ref="AU40:AU43"/>
    <mergeCell ref="AV40:AV43"/>
    <mergeCell ref="AS25:AS28"/>
    <mergeCell ref="AT25:AT28"/>
    <mergeCell ref="AU25:AU28"/>
    <mergeCell ref="AV25:AV28"/>
    <mergeCell ref="AR30:AR33"/>
    <mergeCell ref="AS30:AS33"/>
    <mergeCell ref="AT30:AT33"/>
    <mergeCell ref="AU30:AU33"/>
    <mergeCell ref="AV30:AV33"/>
    <mergeCell ref="AR55:AR58"/>
    <mergeCell ref="AS55:AS58"/>
    <mergeCell ref="AT55:AT58"/>
    <mergeCell ref="AU55:AU58"/>
    <mergeCell ref="AV55:AV58"/>
    <mergeCell ref="AR60:AY60"/>
    <mergeCell ref="AR61:AY61"/>
    <mergeCell ref="AR45:AR48"/>
    <mergeCell ref="AS45:AS48"/>
    <mergeCell ref="AT45:AT48"/>
    <mergeCell ref="AL144:AL147"/>
    <mergeCell ref="AM144:AM147"/>
    <mergeCell ref="AN144:AN147"/>
    <mergeCell ref="AJ169:AJ172"/>
    <mergeCell ref="AK169:AK172"/>
    <mergeCell ref="AL169:AL172"/>
    <mergeCell ref="AM169:AM172"/>
    <mergeCell ref="AN169:AN172"/>
    <mergeCell ref="AR6:AY6"/>
    <mergeCell ref="AR7:AY7"/>
    <mergeCell ref="AW9:AY9"/>
    <mergeCell ref="AR10:AR13"/>
    <mergeCell ref="AS10:AS13"/>
    <mergeCell ref="AT10:AT13"/>
    <mergeCell ref="AU10:AU13"/>
    <mergeCell ref="AV10:AV13"/>
    <mergeCell ref="AR15:AR18"/>
    <mergeCell ref="AS15:AS18"/>
    <mergeCell ref="AT15:AT18"/>
    <mergeCell ref="AU15:AU18"/>
    <mergeCell ref="AV15:AV18"/>
    <mergeCell ref="AR20:AR23"/>
    <mergeCell ref="AS20:AS23"/>
    <mergeCell ref="AT20:AT23"/>
    <mergeCell ref="AU20:AU23"/>
    <mergeCell ref="AV20:AV23"/>
    <mergeCell ref="AR25:AR28"/>
    <mergeCell ref="AJ159:AJ162"/>
    <mergeCell ref="AK159:AK162"/>
    <mergeCell ref="AL159:AL162"/>
    <mergeCell ref="AM159:AM162"/>
    <mergeCell ref="AN159:AN162"/>
    <mergeCell ref="AJ134:AJ137"/>
    <mergeCell ref="AK134:AK137"/>
    <mergeCell ref="AL134:AL137"/>
    <mergeCell ref="AM134:AM137"/>
    <mergeCell ref="AN134:AN137"/>
    <mergeCell ref="AJ120:AQ120"/>
    <mergeCell ref="AJ121:AQ121"/>
    <mergeCell ref="AO123:AQ123"/>
    <mergeCell ref="AJ124:AJ127"/>
    <mergeCell ref="AK124:AK127"/>
    <mergeCell ref="AL124:AL127"/>
    <mergeCell ref="AM124:AM127"/>
    <mergeCell ref="AN124:AN127"/>
    <mergeCell ref="AM164:AM167"/>
    <mergeCell ref="AN164:AN167"/>
    <mergeCell ref="AJ149:AJ152"/>
    <mergeCell ref="AK149:AK152"/>
    <mergeCell ref="AL149:AL152"/>
    <mergeCell ref="AM149:AM152"/>
    <mergeCell ref="AN149:AN152"/>
    <mergeCell ref="AJ154:AJ157"/>
    <mergeCell ref="AK154:AK157"/>
    <mergeCell ref="AL154:AL157"/>
    <mergeCell ref="AM154:AM157"/>
    <mergeCell ref="AN154:AN157"/>
    <mergeCell ref="AJ139:AJ142"/>
    <mergeCell ref="AK139:AK142"/>
    <mergeCell ref="AL139:AL142"/>
    <mergeCell ref="AM139:AM142"/>
    <mergeCell ref="AN139:AN142"/>
    <mergeCell ref="AJ144:AJ147"/>
    <mergeCell ref="AK144:AK147"/>
    <mergeCell ref="AM45:AM48"/>
    <mergeCell ref="AN45:AN48"/>
    <mergeCell ref="AJ50:AJ53"/>
    <mergeCell ref="AK50:AK53"/>
    <mergeCell ref="AL50:AL53"/>
    <mergeCell ref="AM50:AM53"/>
    <mergeCell ref="AN50:AN53"/>
    <mergeCell ref="AJ64:AJ67"/>
    <mergeCell ref="AK64:AK67"/>
    <mergeCell ref="AL64:AL67"/>
    <mergeCell ref="AM64:AM67"/>
    <mergeCell ref="AN64:AN67"/>
    <mergeCell ref="AJ69:AJ72"/>
    <mergeCell ref="AK69:AK72"/>
    <mergeCell ref="AL69:AL72"/>
    <mergeCell ref="AM69:AM72"/>
    <mergeCell ref="AJ129:AJ132"/>
    <mergeCell ref="AK129:AK132"/>
    <mergeCell ref="AL129:AL132"/>
    <mergeCell ref="AM129:AM132"/>
    <mergeCell ref="AN129:AN132"/>
    <mergeCell ref="AJ85:AJ88"/>
    <mergeCell ref="AK85:AK88"/>
    <mergeCell ref="AL85:AL88"/>
    <mergeCell ref="AM85:AM88"/>
    <mergeCell ref="AN85:AN88"/>
    <mergeCell ref="AM90:AM93"/>
    <mergeCell ref="AN90:AN93"/>
    <mergeCell ref="AJ95:AJ98"/>
    <mergeCell ref="AK95:AK98"/>
    <mergeCell ref="AL95:AL98"/>
    <mergeCell ref="AM95:AM98"/>
    <mergeCell ref="AB164:AB167"/>
    <mergeCell ref="AC164:AC167"/>
    <mergeCell ref="AD164:AD167"/>
    <mergeCell ref="AJ35:AJ38"/>
    <mergeCell ref="AK35:AK38"/>
    <mergeCell ref="AL35:AL38"/>
    <mergeCell ref="AM35:AM38"/>
    <mergeCell ref="AN35:AN38"/>
    <mergeCell ref="AJ40:AJ43"/>
    <mergeCell ref="AK40:AK43"/>
    <mergeCell ref="AL40:AL43"/>
    <mergeCell ref="AM40:AM43"/>
    <mergeCell ref="AN40:AN43"/>
    <mergeCell ref="AK25:AK28"/>
    <mergeCell ref="AL25:AL28"/>
    <mergeCell ref="AM25:AM28"/>
    <mergeCell ref="AN25:AN28"/>
    <mergeCell ref="AJ30:AJ33"/>
    <mergeCell ref="AK30:AK33"/>
    <mergeCell ref="AL30:AL33"/>
    <mergeCell ref="AM30:AM33"/>
    <mergeCell ref="AN30:AN33"/>
    <mergeCell ref="AJ55:AJ58"/>
    <mergeCell ref="AK55:AK58"/>
    <mergeCell ref="AL55:AL58"/>
    <mergeCell ref="AM55:AM58"/>
    <mergeCell ref="AN55:AN58"/>
    <mergeCell ref="AJ60:AQ60"/>
    <mergeCell ref="AJ61:AQ61"/>
    <mergeCell ref="AJ45:AJ48"/>
    <mergeCell ref="AK45:AK48"/>
    <mergeCell ref="AL45:AL48"/>
    <mergeCell ref="AD144:AD147"/>
    <mergeCell ref="AE144:AE147"/>
    <mergeCell ref="AF144:AF147"/>
    <mergeCell ref="AB169:AB172"/>
    <mergeCell ref="AC169:AC172"/>
    <mergeCell ref="AD169:AD172"/>
    <mergeCell ref="AE169:AE172"/>
    <mergeCell ref="AF169:AF172"/>
    <mergeCell ref="AJ6:AQ6"/>
    <mergeCell ref="AJ7:AQ7"/>
    <mergeCell ref="AO9:AQ9"/>
    <mergeCell ref="AJ10:AJ13"/>
    <mergeCell ref="AK10:AK13"/>
    <mergeCell ref="AL10:AL13"/>
    <mergeCell ref="AM10:AM13"/>
    <mergeCell ref="AN10:AN13"/>
    <mergeCell ref="AJ15:AJ18"/>
    <mergeCell ref="AK15:AK18"/>
    <mergeCell ref="AL15:AL18"/>
    <mergeCell ref="AM15:AM18"/>
    <mergeCell ref="AN15:AN18"/>
    <mergeCell ref="AJ20:AJ23"/>
    <mergeCell ref="AK20:AK23"/>
    <mergeCell ref="AL20:AL23"/>
    <mergeCell ref="AM20:AM23"/>
    <mergeCell ref="AN20:AN23"/>
    <mergeCell ref="AJ25:AJ28"/>
    <mergeCell ref="AB159:AB162"/>
    <mergeCell ref="AC159:AC162"/>
    <mergeCell ref="AD159:AD162"/>
    <mergeCell ref="AE159:AE162"/>
    <mergeCell ref="AF159:AF162"/>
    <mergeCell ref="AB134:AB137"/>
    <mergeCell ref="AC134:AC137"/>
    <mergeCell ref="AD134:AD137"/>
    <mergeCell ref="AE134:AE137"/>
    <mergeCell ref="AF134:AF137"/>
    <mergeCell ref="AB120:AI120"/>
    <mergeCell ref="AB121:AI121"/>
    <mergeCell ref="AG123:AI123"/>
    <mergeCell ref="AB124:AB127"/>
    <mergeCell ref="AC124:AC127"/>
    <mergeCell ref="AD124:AD127"/>
    <mergeCell ref="AE124:AE127"/>
    <mergeCell ref="AF124:AF127"/>
    <mergeCell ref="AE164:AE167"/>
    <mergeCell ref="AF164:AF167"/>
    <mergeCell ref="AB149:AB152"/>
    <mergeCell ref="AC149:AC152"/>
    <mergeCell ref="AD149:AD152"/>
    <mergeCell ref="AE149:AE152"/>
    <mergeCell ref="AF149:AF152"/>
    <mergeCell ref="AB154:AB157"/>
    <mergeCell ref="AC154:AC157"/>
    <mergeCell ref="AD154:AD157"/>
    <mergeCell ref="AE154:AE157"/>
    <mergeCell ref="AF154:AF157"/>
    <mergeCell ref="AB139:AB142"/>
    <mergeCell ref="AC139:AC142"/>
    <mergeCell ref="AD139:AD142"/>
    <mergeCell ref="AE139:AE142"/>
    <mergeCell ref="AF139:AF142"/>
    <mergeCell ref="AB144:AB147"/>
    <mergeCell ref="AC144:AC147"/>
    <mergeCell ref="AB50:AB53"/>
    <mergeCell ref="AC50:AC53"/>
    <mergeCell ref="AD50:AD53"/>
    <mergeCell ref="AE50:AE53"/>
    <mergeCell ref="AF50:AF53"/>
    <mergeCell ref="AD64:AD67"/>
    <mergeCell ref="AE64:AE67"/>
    <mergeCell ref="AF64:AF67"/>
    <mergeCell ref="AD69:AD72"/>
    <mergeCell ref="AE69:AE72"/>
    <mergeCell ref="AF69:AF72"/>
    <mergeCell ref="AC105:AC108"/>
    <mergeCell ref="AD105:AD108"/>
    <mergeCell ref="AE105:AE108"/>
    <mergeCell ref="AB129:AB132"/>
    <mergeCell ref="AC129:AC132"/>
    <mergeCell ref="AD129:AD132"/>
    <mergeCell ref="AE129:AE132"/>
    <mergeCell ref="AF129:AF132"/>
    <mergeCell ref="AF85:AF88"/>
    <mergeCell ref="AD100:AD103"/>
    <mergeCell ref="AE100:AE103"/>
    <mergeCell ref="AF100:AF103"/>
    <mergeCell ref="AD110:AD113"/>
    <mergeCell ref="AE110:AE113"/>
    <mergeCell ref="AF110:AF113"/>
    <mergeCell ref="V164:V167"/>
    <mergeCell ref="AB35:AB38"/>
    <mergeCell ref="AC35:AC38"/>
    <mergeCell ref="AD35:AD38"/>
    <mergeCell ref="AE35:AE38"/>
    <mergeCell ref="AF35:AF38"/>
    <mergeCell ref="AB40:AB43"/>
    <mergeCell ref="AC40:AC43"/>
    <mergeCell ref="AD40:AD43"/>
    <mergeCell ref="AE40:AE43"/>
    <mergeCell ref="AF40:AF43"/>
    <mergeCell ref="AC25:AC28"/>
    <mergeCell ref="AD25:AD28"/>
    <mergeCell ref="AE25:AE28"/>
    <mergeCell ref="AF25:AF28"/>
    <mergeCell ref="AB30:AB33"/>
    <mergeCell ref="AC30:AC33"/>
    <mergeCell ref="AD30:AD33"/>
    <mergeCell ref="AE30:AE33"/>
    <mergeCell ref="AF30:AF33"/>
    <mergeCell ref="AB55:AB58"/>
    <mergeCell ref="AC55:AC58"/>
    <mergeCell ref="AD55:AD58"/>
    <mergeCell ref="AE55:AE58"/>
    <mergeCell ref="AF55:AF58"/>
    <mergeCell ref="AB60:AI60"/>
    <mergeCell ref="AB61:AI61"/>
    <mergeCell ref="AB45:AB48"/>
    <mergeCell ref="AC45:AC48"/>
    <mergeCell ref="AD45:AD48"/>
    <mergeCell ref="AE45:AE48"/>
    <mergeCell ref="AF45:AF48"/>
    <mergeCell ref="X144:X147"/>
    <mergeCell ref="T169:T172"/>
    <mergeCell ref="U169:U172"/>
    <mergeCell ref="V169:V172"/>
    <mergeCell ref="W169:W172"/>
    <mergeCell ref="X169:X172"/>
    <mergeCell ref="AB6:AI6"/>
    <mergeCell ref="AB7:AI7"/>
    <mergeCell ref="AG9:AI9"/>
    <mergeCell ref="AB10:AB13"/>
    <mergeCell ref="AC10:AC13"/>
    <mergeCell ref="AD10:AD13"/>
    <mergeCell ref="AE10:AE13"/>
    <mergeCell ref="AF10:AF13"/>
    <mergeCell ref="AB15:AB18"/>
    <mergeCell ref="AC15:AC18"/>
    <mergeCell ref="AD15:AD18"/>
    <mergeCell ref="AE15:AE18"/>
    <mergeCell ref="AF15:AF18"/>
    <mergeCell ref="AB20:AB23"/>
    <mergeCell ref="AC20:AC23"/>
    <mergeCell ref="AD20:AD23"/>
    <mergeCell ref="AE20:AE23"/>
    <mergeCell ref="AF20:AF23"/>
    <mergeCell ref="AB25:AB28"/>
    <mergeCell ref="T159:T162"/>
    <mergeCell ref="U159:U162"/>
    <mergeCell ref="V159:V162"/>
    <mergeCell ref="W159:W162"/>
    <mergeCell ref="X159:X162"/>
    <mergeCell ref="T164:T167"/>
    <mergeCell ref="U164:U167"/>
    <mergeCell ref="V134:V137"/>
    <mergeCell ref="W134:W137"/>
    <mergeCell ref="X134:X137"/>
    <mergeCell ref="T120:AA120"/>
    <mergeCell ref="T121:AA121"/>
    <mergeCell ref="Y123:AA123"/>
    <mergeCell ref="T124:T127"/>
    <mergeCell ref="U124:U127"/>
    <mergeCell ref="V124:V127"/>
    <mergeCell ref="W124:W127"/>
    <mergeCell ref="X124:X127"/>
    <mergeCell ref="W164:W167"/>
    <mergeCell ref="X164:X167"/>
    <mergeCell ref="T149:T152"/>
    <mergeCell ref="U149:U152"/>
    <mergeCell ref="V149:V152"/>
    <mergeCell ref="W149:W152"/>
    <mergeCell ref="X149:X152"/>
    <mergeCell ref="T154:T157"/>
    <mergeCell ref="U154:U157"/>
    <mergeCell ref="V154:V157"/>
    <mergeCell ref="W154:W157"/>
    <mergeCell ref="X154:X157"/>
    <mergeCell ref="T139:T142"/>
    <mergeCell ref="U139:U142"/>
    <mergeCell ref="V139:V142"/>
    <mergeCell ref="W139:W142"/>
    <mergeCell ref="X139:X142"/>
    <mergeCell ref="T144:T147"/>
    <mergeCell ref="U144:U147"/>
    <mergeCell ref="V144:V147"/>
    <mergeCell ref="W144:W147"/>
    <mergeCell ref="V55:V58"/>
    <mergeCell ref="W55:W58"/>
    <mergeCell ref="X55:X58"/>
    <mergeCell ref="T60:AA60"/>
    <mergeCell ref="T61:AA61"/>
    <mergeCell ref="T45:T48"/>
    <mergeCell ref="U45:U48"/>
    <mergeCell ref="V45:V48"/>
    <mergeCell ref="W45:W48"/>
    <mergeCell ref="X45:X48"/>
    <mergeCell ref="T50:T53"/>
    <mergeCell ref="U50:U53"/>
    <mergeCell ref="V50:V53"/>
    <mergeCell ref="W50:W53"/>
    <mergeCell ref="X50:X53"/>
    <mergeCell ref="T129:T132"/>
    <mergeCell ref="U129:U132"/>
    <mergeCell ref="V129:V132"/>
    <mergeCell ref="W129:W132"/>
    <mergeCell ref="X129:X132"/>
    <mergeCell ref="Y63:AA63"/>
    <mergeCell ref="V35:V38"/>
    <mergeCell ref="W35:W38"/>
    <mergeCell ref="X35:X38"/>
    <mergeCell ref="T40:T43"/>
    <mergeCell ref="U40:U43"/>
    <mergeCell ref="V40:V43"/>
    <mergeCell ref="W40:W43"/>
    <mergeCell ref="X40:X43"/>
    <mergeCell ref="T25:T28"/>
    <mergeCell ref="U25:U28"/>
    <mergeCell ref="V25:V28"/>
    <mergeCell ref="W25:W28"/>
    <mergeCell ref="X25:X28"/>
    <mergeCell ref="T30:T33"/>
    <mergeCell ref="U30:U33"/>
    <mergeCell ref="V30:V33"/>
    <mergeCell ref="W30:W33"/>
    <mergeCell ref="X30:X33"/>
    <mergeCell ref="V15:V18"/>
    <mergeCell ref="W15:W18"/>
    <mergeCell ref="X15:X18"/>
    <mergeCell ref="T20:T23"/>
    <mergeCell ref="U20:U23"/>
    <mergeCell ref="V20:V23"/>
    <mergeCell ref="W20:W23"/>
    <mergeCell ref="X20:X23"/>
    <mergeCell ref="P9:R9"/>
    <mergeCell ref="K4:R4"/>
    <mergeCell ref="T6:AA6"/>
    <mergeCell ref="T7:AA7"/>
    <mergeCell ref="Y9:AA9"/>
    <mergeCell ref="T10:T13"/>
    <mergeCell ref="U10:U13"/>
    <mergeCell ref="V10:V13"/>
    <mergeCell ref="W10:W13"/>
    <mergeCell ref="X10:X13"/>
    <mergeCell ref="K10:K13"/>
    <mergeCell ref="L10:L13"/>
    <mergeCell ref="M10:M13"/>
    <mergeCell ref="N10:N13"/>
    <mergeCell ref="O10:O13"/>
    <mergeCell ref="K15:K18"/>
    <mergeCell ref="L15:L18"/>
    <mergeCell ref="M15:M18"/>
    <mergeCell ref="N15:N18"/>
    <mergeCell ref="O15:O18"/>
    <mergeCell ref="K6:R6"/>
    <mergeCell ref="K7:R7"/>
    <mergeCell ref="K169:K172"/>
    <mergeCell ref="L169:L172"/>
    <mergeCell ref="M169:M172"/>
    <mergeCell ref="N169:N172"/>
    <mergeCell ref="O169:O172"/>
    <mergeCell ref="K154:K157"/>
    <mergeCell ref="L154:L157"/>
    <mergeCell ref="M154:M157"/>
    <mergeCell ref="N154:N157"/>
    <mergeCell ref="O154:O157"/>
    <mergeCell ref="K159:K162"/>
    <mergeCell ref="L159:L162"/>
    <mergeCell ref="M159:M162"/>
    <mergeCell ref="N159:N162"/>
    <mergeCell ref="O159:O162"/>
    <mergeCell ref="T15:T18"/>
    <mergeCell ref="U15:U18"/>
    <mergeCell ref="T35:T38"/>
    <mergeCell ref="U35:U38"/>
    <mergeCell ref="T55:T58"/>
    <mergeCell ref="U55:U58"/>
    <mergeCell ref="T134:T137"/>
    <mergeCell ref="U134:U137"/>
    <mergeCell ref="K149:K152"/>
    <mergeCell ref="L149:L152"/>
    <mergeCell ref="M149:M152"/>
    <mergeCell ref="N149:N152"/>
    <mergeCell ref="O149:O152"/>
    <mergeCell ref="K134:K137"/>
    <mergeCell ref="L134:L137"/>
    <mergeCell ref="M134:M137"/>
    <mergeCell ref="N134:N137"/>
    <mergeCell ref="O134:O137"/>
    <mergeCell ref="K139:K142"/>
    <mergeCell ref="L139:L142"/>
    <mergeCell ref="M139:M142"/>
    <mergeCell ref="N139:N142"/>
    <mergeCell ref="O139:O142"/>
    <mergeCell ref="K164:K167"/>
    <mergeCell ref="L164:L167"/>
    <mergeCell ref="M164:M167"/>
    <mergeCell ref="N164:N167"/>
    <mergeCell ref="O164:O167"/>
    <mergeCell ref="K60:R60"/>
    <mergeCell ref="K61:R61"/>
    <mergeCell ref="K120:R120"/>
    <mergeCell ref="K121:R121"/>
    <mergeCell ref="P123:R123"/>
    <mergeCell ref="K124:K127"/>
    <mergeCell ref="L124:L127"/>
    <mergeCell ref="M124:M127"/>
    <mergeCell ref="N124:N127"/>
    <mergeCell ref="O124:O127"/>
    <mergeCell ref="K129:K132"/>
    <mergeCell ref="L129:L132"/>
    <mergeCell ref="M129:M132"/>
    <mergeCell ref="N129:N132"/>
    <mergeCell ref="O129:O132"/>
    <mergeCell ref="K144:K147"/>
    <mergeCell ref="L144:L147"/>
    <mergeCell ref="M144:M147"/>
    <mergeCell ref="N144:N147"/>
    <mergeCell ref="O144:O147"/>
    <mergeCell ref="P63:R63"/>
    <mergeCell ref="K50:K53"/>
    <mergeCell ref="L50:L53"/>
    <mergeCell ref="M50:M53"/>
    <mergeCell ref="N50:N53"/>
    <mergeCell ref="O50:O53"/>
    <mergeCell ref="K55:K58"/>
    <mergeCell ref="L55:L58"/>
    <mergeCell ref="M55:M58"/>
    <mergeCell ref="N55:N58"/>
    <mergeCell ref="O55:O58"/>
    <mergeCell ref="K40:K43"/>
    <mergeCell ref="L40:L43"/>
    <mergeCell ref="M40:M43"/>
    <mergeCell ref="N40:N43"/>
    <mergeCell ref="O40:O43"/>
    <mergeCell ref="K45:K48"/>
    <mergeCell ref="L45:L48"/>
    <mergeCell ref="M45:M48"/>
    <mergeCell ref="N45:N48"/>
    <mergeCell ref="O45:O48"/>
    <mergeCell ref="K30:K33"/>
    <mergeCell ref="L30:L33"/>
    <mergeCell ref="M30:M33"/>
    <mergeCell ref="N30:N33"/>
    <mergeCell ref="O30:O33"/>
    <mergeCell ref="K35:K38"/>
    <mergeCell ref="L35:L38"/>
    <mergeCell ref="M35:M38"/>
    <mergeCell ref="N35:N38"/>
    <mergeCell ref="O35:O38"/>
    <mergeCell ref="K20:K23"/>
    <mergeCell ref="L20:L23"/>
    <mergeCell ref="M20:M23"/>
    <mergeCell ref="N20:N23"/>
    <mergeCell ref="O20:O23"/>
    <mergeCell ref="K25:K28"/>
    <mergeCell ref="L25:L28"/>
    <mergeCell ref="M25:M28"/>
    <mergeCell ref="N25:N28"/>
    <mergeCell ref="O25:O28"/>
    <mergeCell ref="EV4:FC4"/>
    <mergeCell ref="FE4:FL4"/>
    <mergeCell ref="FN4:FU4"/>
    <mergeCell ref="FW4:GD4"/>
    <mergeCell ref="GF4:GM4"/>
    <mergeCell ref="GO4:GV4"/>
    <mergeCell ref="BS4:BZ4"/>
    <mergeCell ref="CB4:CI4"/>
    <mergeCell ref="CK4:CR4"/>
    <mergeCell ref="CT4:DA4"/>
    <mergeCell ref="DC4:DJ4"/>
    <mergeCell ref="DL4:DS4"/>
    <mergeCell ref="DU4:EB4"/>
    <mergeCell ref="ED4:EK4"/>
    <mergeCell ref="EM4:ET4"/>
    <mergeCell ref="B4:I4"/>
    <mergeCell ref="T4:AA4"/>
    <mergeCell ref="AB4:AI4"/>
    <mergeCell ref="AJ4:AQ4"/>
    <mergeCell ref="AR4:AY4"/>
    <mergeCell ref="BA4:BH4"/>
    <mergeCell ref="BJ4:BQ4"/>
    <mergeCell ref="B169:B172"/>
    <mergeCell ref="C169:C172"/>
    <mergeCell ref="D169:D172"/>
    <mergeCell ref="E169:E172"/>
    <mergeCell ref="F169:F172"/>
    <mergeCell ref="B120:I120"/>
    <mergeCell ref="B121:I121"/>
    <mergeCell ref="B159:B162"/>
    <mergeCell ref="C159:C162"/>
    <mergeCell ref="D159:D162"/>
    <mergeCell ref="E159:E162"/>
    <mergeCell ref="F159:F162"/>
    <mergeCell ref="B164:B167"/>
    <mergeCell ref="C164:C167"/>
    <mergeCell ref="D164:D167"/>
    <mergeCell ref="E164:E167"/>
    <mergeCell ref="F164:F167"/>
    <mergeCell ref="B149:B152"/>
    <mergeCell ref="C149:C152"/>
    <mergeCell ref="D149:D152"/>
    <mergeCell ref="E149:E152"/>
    <mergeCell ref="F149:F152"/>
    <mergeCell ref="B154:B157"/>
    <mergeCell ref="C154:C157"/>
    <mergeCell ref="D154:D157"/>
    <mergeCell ref="E154:E157"/>
    <mergeCell ref="F154:F157"/>
    <mergeCell ref="B139:B142"/>
    <mergeCell ref="C139:C142"/>
    <mergeCell ref="D139:D142"/>
    <mergeCell ref="E139:E142"/>
    <mergeCell ref="D50:D53"/>
    <mergeCell ref="E50:E53"/>
    <mergeCell ref="F50:F53"/>
    <mergeCell ref="B60:I60"/>
    <mergeCell ref="B61:I61"/>
    <mergeCell ref="F139:F142"/>
    <mergeCell ref="B144:B147"/>
    <mergeCell ref="C144:C147"/>
    <mergeCell ref="D144:D147"/>
    <mergeCell ref="E144:E147"/>
    <mergeCell ref="F144:F147"/>
    <mergeCell ref="B129:B132"/>
    <mergeCell ref="C129:C132"/>
    <mergeCell ref="D129:D132"/>
    <mergeCell ref="E129:E132"/>
    <mergeCell ref="F129:F132"/>
    <mergeCell ref="B134:B137"/>
    <mergeCell ref="C134:C137"/>
    <mergeCell ref="D134:D137"/>
    <mergeCell ref="E134:E137"/>
    <mergeCell ref="F134:F137"/>
    <mergeCell ref="G123:I123"/>
    <mergeCell ref="B124:B127"/>
    <mergeCell ref="C124:C127"/>
    <mergeCell ref="D124:D127"/>
    <mergeCell ref="E124:E127"/>
    <mergeCell ref="F124:F127"/>
    <mergeCell ref="G63:I63"/>
    <mergeCell ref="B69:B72"/>
    <mergeCell ref="C69:C72"/>
    <mergeCell ref="D69:D72"/>
    <mergeCell ref="E69:E72"/>
    <mergeCell ref="B10:B13"/>
    <mergeCell ref="C10:C13"/>
    <mergeCell ref="D10:D13"/>
    <mergeCell ref="E10:E13"/>
    <mergeCell ref="F10:F13"/>
    <mergeCell ref="G9:I9"/>
    <mergeCell ref="B6:I6"/>
    <mergeCell ref="B7:I7"/>
    <mergeCell ref="B35:B38"/>
    <mergeCell ref="C35:C38"/>
    <mergeCell ref="D35:D38"/>
    <mergeCell ref="E35:E38"/>
    <mergeCell ref="F35:F38"/>
    <mergeCell ref="B40:B43"/>
    <mergeCell ref="C40:C43"/>
    <mergeCell ref="D40:D43"/>
    <mergeCell ref="E40:E43"/>
    <mergeCell ref="F40:F43"/>
    <mergeCell ref="B25:B28"/>
    <mergeCell ref="C25:C28"/>
    <mergeCell ref="D25:D28"/>
    <mergeCell ref="E25:E28"/>
    <mergeCell ref="F25:F28"/>
    <mergeCell ref="B30:B33"/>
    <mergeCell ref="C30:C33"/>
    <mergeCell ref="D30:D33"/>
    <mergeCell ref="E30:E33"/>
    <mergeCell ref="F30:F33"/>
    <mergeCell ref="GF174:GF177"/>
    <mergeCell ref="GG174:GG177"/>
    <mergeCell ref="GH174:GH177"/>
    <mergeCell ref="GI174:GI177"/>
    <mergeCell ref="GJ174:GJ177"/>
    <mergeCell ref="GF179:GF182"/>
    <mergeCell ref="GG179:GG182"/>
    <mergeCell ref="GH179:GH182"/>
    <mergeCell ref="GI179:GI182"/>
    <mergeCell ref="GJ179:GJ182"/>
    <mergeCell ref="B15:B18"/>
    <mergeCell ref="C15:C18"/>
    <mergeCell ref="D15:D18"/>
    <mergeCell ref="E15:E18"/>
    <mergeCell ref="F15:F18"/>
    <mergeCell ref="B20:B23"/>
    <mergeCell ref="C20:C23"/>
    <mergeCell ref="D20:D23"/>
    <mergeCell ref="E20:E23"/>
    <mergeCell ref="F20:F23"/>
    <mergeCell ref="B55:B58"/>
    <mergeCell ref="C55:C58"/>
    <mergeCell ref="D55:D58"/>
    <mergeCell ref="E55:E58"/>
    <mergeCell ref="F55:F58"/>
    <mergeCell ref="B45:B48"/>
    <mergeCell ref="C45:C48"/>
    <mergeCell ref="D45:D48"/>
    <mergeCell ref="E45:E48"/>
    <mergeCell ref="F45:F48"/>
    <mergeCell ref="B50:B53"/>
    <mergeCell ref="C50:C53"/>
    <mergeCell ref="AG63:AI63"/>
    <mergeCell ref="AO63:AQ63"/>
    <mergeCell ref="AW63:AY63"/>
    <mergeCell ref="BF63:BH63"/>
    <mergeCell ref="BO63:BQ63"/>
    <mergeCell ref="BX63:BZ63"/>
    <mergeCell ref="CG63:CI63"/>
    <mergeCell ref="CP63:CR63"/>
    <mergeCell ref="CY63:DA63"/>
    <mergeCell ref="DH63:DJ63"/>
    <mergeCell ref="DQ63:DS63"/>
    <mergeCell ref="DZ63:EB63"/>
    <mergeCell ref="EI63:EK63"/>
    <mergeCell ref="ER63:ET63"/>
    <mergeCell ref="B64:B67"/>
    <mergeCell ref="C64:C67"/>
    <mergeCell ref="D64:D67"/>
    <mergeCell ref="E64:E67"/>
    <mergeCell ref="F64:F67"/>
    <mergeCell ref="K64:K67"/>
    <mergeCell ref="L64:L67"/>
    <mergeCell ref="M64:M67"/>
    <mergeCell ref="N64:N67"/>
    <mergeCell ref="O64:O67"/>
    <mergeCell ref="T64:T67"/>
    <mergeCell ref="U64:U67"/>
    <mergeCell ref="V64:V67"/>
    <mergeCell ref="W64:W67"/>
    <mergeCell ref="X64:X67"/>
    <mergeCell ref="AB64:AB67"/>
    <mergeCell ref="AC64:AC67"/>
    <mergeCell ref="F69:F72"/>
    <mergeCell ref="K69:K72"/>
    <mergeCell ref="L69:L72"/>
    <mergeCell ref="M69:M72"/>
    <mergeCell ref="N69:N72"/>
    <mergeCell ref="O69:O72"/>
    <mergeCell ref="T69:T72"/>
    <mergeCell ref="U69:U72"/>
    <mergeCell ref="V69:V72"/>
    <mergeCell ref="W69:W72"/>
    <mergeCell ref="X69:X72"/>
    <mergeCell ref="AB69:AB72"/>
    <mergeCell ref="AC69:AC72"/>
    <mergeCell ref="AN69:AN72"/>
    <mergeCell ref="AR69:AR72"/>
    <mergeCell ref="AS69:AS72"/>
    <mergeCell ref="AT69:AT72"/>
    <mergeCell ref="GF69:GF72"/>
    <mergeCell ref="GG69:GG72"/>
    <mergeCell ref="GH69:GH72"/>
    <mergeCell ref="GI69:GI72"/>
    <mergeCell ref="GJ69:GJ72"/>
    <mergeCell ref="GO69:GO72"/>
    <mergeCell ref="GS69:GS72"/>
    <mergeCell ref="B75:B78"/>
    <mergeCell ref="C75:C78"/>
    <mergeCell ref="D75:D78"/>
    <mergeCell ref="E75:E78"/>
    <mergeCell ref="F75:F78"/>
    <mergeCell ref="K75:K78"/>
    <mergeCell ref="L75:L78"/>
    <mergeCell ref="M75:M78"/>
    <mergeCell ref="N75:N78"/>
    <mergeCell ref="O75:O78"/>
    <mergeCell ref="T75:T78"/>
    <mergeCell ref="U75:U78"/>
    <mergeCell ref="V75:V78"/>
    <mergeCell ref="W75:W78"/>
    <mergeCell ref="X75:X78"/>
    <mergeCell ref="AB75:AB78"/>
    <mergeCell ref="AC75:AC78"/>
    <mergeCell ref="AD75:AD78"/>
    <mergeCell ref="AE75:AE78"/>
    <mergeCell ref="AF75:AF78"/>
    <mergeCell ref="AJ75:AJ78"/>
    <mergeCell ref="AK75:AK78"/>
    <mergeCell ref="AL75:AL78"/>
    <mergeCell ref="AM75:AM78"/>
    <mergeCell ref="AN75:AN78"/>
    <mergeCell ref="GI75:GI78"/>
    <mergeCell ref="GJ75:GJ78"/>
    <mergeCell ref="GO75:GO78"/>
    <mergeCell ref="GP75:GP78"/>
    <mergeCell ref="GQ75:GQ78"/>
    <mergeCell ref="GR75:GR78"/>
    <mergeCell ref="GS75:GS78"/>
    <mergeCell ref="B80:B83"/>
    <mergeCell ref="C80:C83"/>
    <mergeCell ref="D80:D83"/>
    <mergeCell ref="E80:E83"/>
    <mergeCell ref="F80:F83"/>
    <mergeCell ref="K80:K83"/>
    <mergeCell ref="L80:L83"/>
    <mergeCell ref="M80:M83"/>
    <mergeCell ref="N80:N83"/>
    <mergeCell ref="O80:O83"/>
    <mergeCell ref="T80:T83"/>
    <mergeCell ref="U80:U83"/>
    <mergeCell ref="V80:V83"/>
    <mergeCell ref="W80:W83"/>
    <mergeCell ref="X80:X83"/>
    <mergeCell ref="AB80:AB83"/>
    <mergeCell ref="AC80:AC83"/>
    <mergeCell ref="AD80:AD83"/>
    <mergeCell ref="AE80:AE83"/>
    <mergeCell ref="AF80:AF83"/>
    <mergeCell ref="AJ80:AJ83"/>
    <mergeCell ref="AK80:AK83"/>
    <mergeCell ref="AL80:AL83"/>
    <mergeCell ref="AM80:AM83"/>
    <mergeCell ref="AN80:AN83"/>
    <mergeCell ref="CL80:CL83"/>
    <mergeCell ref="CM80:CM83"/>
    <mergeCell ref="CN80:CN83"/>
    <mergeCell ref="CO80:CO83"/>
    <mergeCell ref="CT80:CT83"/>
    <mergeCell ref="CU80:CU83"/>
    <mergeCell ref="CV80:CV83"/>
    <mergeCell ref="CW80:CW83"/>
    <mergeCell ref="CX80:CX83"/>
    <mergeCell ref="DC80:DC83"/>
    <mergeCell ref="DD80:DD83"/>
    <mergeCell ref="DE80:DE83"/>
    <mergeCell ref="DF80:DF83"/>
    <mergeCell ref="DG80:DG83"/>
    <mergeCell ref="DL80:DL83"/>
    <mergeCell ref="DM80:DM83"/>
    <mergeCell ref="DN80:DN83"/>
    <mergeCell ref="EE80:EE83"/>
    <mergeCell ref="EF80:EF83"/>
    <mergeCell ref="EG80:EG83"/>
    <mergeCell ref="EH80:EH83"/>
    <mergeCell ref="EM80:EM83"/>
    <mergeCell ref="EN80:EN83"/>
    <mergeCell ref="EO80:EO83"/>
    <mergeCell ref="EP80:EP83"/>
    <mergeCell ref="EQ80:EQ83"/>
    <mergeCell ref="EV80:EV83"/>
    <mergeCell ref="EW80:EW83"/>
    <mergeCell ref="EX80:EX83"/>
    <mergeCell ref="EY80:EY83"/>
    <mergeCell ref="EZ80:EZ83"/>
    <mergeCell ref="FE80:FE83"/>
    <mergeCell ref="FF80:FF83"/>
    <mergeCell ref="FG80:FG83"/>
    <mergeCell ref="FO80:FO83"/>
    <mergeCell ref="FZ80:FZ83"/>
    <mergeCell ref="GA80:GA83"/>
    <mergeCell ref="GF80:GF83"/>
    <mergeCell ref="GG80:GG83"/>
    <mergeCell ref="GH80:GH83"/>
    <mergeCell ref="GI80:GI83"/>
    <mergeCell ref="GJ80:GJ83"/>
    <mergeCell ref="GO80:GO83"/>
    <mergeCell ref="GP80:GP83"/>
    <mergeCell ref="GQ80:GQ83"/>
    <mergeCell ref="GR80:GR83"/>
    <mergeCell ref="GS80:GS83"/>
    <mergeCell ref="B85:B88"/>
    <mergeCell ref="C85:C88"/>
    <mergeCell ref="D85:D88"/>
    <mergeCell ref="E85:E88"/>
    <mergeCell ref="F85:F88"/>
    <mergeCell ref="K85:K88"/>
    <mergeCell ref="L85:L88"/>
    <mergeCell ref="M85:M88"/>
    <mergeCell ref="N85:N88"/>
    <mergeCell ref="O85:O88"/>
    <mergeCell ref="T85:T88"/>
    <mergeCell ref="U85:U88"/>
    <mergeCell ref="V85:V88"/>
    <mergeCell ref="W85:W88"/>
    <mergeCell ref="X85:X88"/>
    <mergeCell ref="AB85:AB88"/>
    <mergeCell ref="AC85:AC88"/>
    <mergeCell ref="AD85:AD88"/>
    <mergeCell ref="AE85:AE88"/>
    <mergeCell ref="AU85:AU88"/>
    <mergeCell ref="AV85:AV88"/>
    <mergeCell ref="BA85:BA88"/>
    <mergeCell ref="BB85:BB88"/>
    <mergeCell ref="BC85:BC88"/>
    <mergeCell ref="BD85:BD88"/>
    <mergeCell ref="BE85:BE88"/>
    <mergeCell ref="BJ85:BJ88"/>
    <mergeCell ref="BK85:BK88"/>
    <mergeCell ref="BL85:BL88"/>
    <mergeCell ref="BM85:BM88"/>
    <mergeCell ref="BN85:BN88"/>
    <mergeCell ref="BS85:BS88"/>
    <mergeCell ref="BT85:BT88"/>
    <mergeCell ref="BU85:BU88"/>
    <mergeCell ref="BV85:BV88"/>
    <mergeCell ref="BW85:BW88"/>
    <mergeCell ref="CB85:CB88"/>
    <mergeCell ref="CC85:CC88"/>
    <mergeCell ref="CD85:CD88"/>
    <mergeCell ref="CE85:CE88"/>
    <mergeCell ref="CF85:CF88"/>
    <mergeCell ref="CK85:CK88"/>
    <mergeCell ref="CL85:CL88"/>
    <mergeCell ref="CM85:CM88"/>
    <mergeCell ref="CN85:CN88"/>
    <mergeCell ref="CT85:CT88"/>
    <mergeCell ref="CU85:CU88"/>
    <mergeCell ref="CV85:CV88"/>
    <mergeCell ref="CW85:CW88"/>
    <mergeCell ref="CX85:CX88"/>
    <mergeCell ref="DC85:DC88"/>
    <mergeCell ref="DD85:DD88"/>
    <mergeCell ref="DE85:DE88"/>
    <mergeCell ref="DO85:DO88"/>
    <mergeCell ref="DP85:DP88"/>
    <mergeCell ref="DU85:DU88"/>
    <mergeCell ref="DV85:DV88"/>
    <mergeCell ref="DW85:DW88"/>
    <mergeCell ref="DX85:DX88"/>
    <mergeCell ref="DY85:DY88"/>
    <mergeCell ref="ED85:ED88"/>
    <mergeCell ref="EE85:EE88"/>
    <mergeCell ref="EF85:EF88"/>
    <mergeCell ref="EG85:EG88"/>
    <mergeCell ref="EH85:EH88"/>
    <mergeCell ref="EM85:EM88"/>
    <mergeCell ref="EN85:EN88"/>
    <mergeCell ref="EO85:EO88"/>
    <mergeCell ref="EP85:EP88"/>
    <mergeCell ref="EQ85:EQ88"/>
    <mergeCell ref="EZ85:EZ88"/>
    <mergeCell ref="FE85:FE88"/>
    <mergeCell ref="FF85:FF88"/>
    <mergeCell ref="FG85:FG88"/>
    <mergeCell ref="FH85:FH88"/>
    <mergeCell ref="FI85:FI88"/>
    <mergeCell ref="FN85:FN88"/>
    <mergeCell ref="FO85:FO88"/>
    <mergeCell ref="FP85:FP88"/>
    <mergeCell ref="FQ85:FQ88"/>
    <mergeCell ref="FR85:FR88"/>
    <mergeCell ref="FW85:FW88"/>
    <mergeCell ref="FX85:FX88"/>
    <mergeCell ref="FY85:FY88"/>
    <mergeCell ref="FZ85:FZ88"/>
    <mergeCell ref="GA85:GA88"/>
    <mergeCell ref="GF85:GF88"/>
    <mergeCell ref="GG85:GG88"/>
    <mergeCell ref="GH85:GH88"/>
    <mergeCell ref="GI85:GI88"/>
    <mergeCell ref="GJ85:GJ88"/>
    <mergeCell ref="GO85:GO88"/>
    <mergeCell ref="GP85:GP88"/>
    <mergeCell ref="GQ85:GQ88"/>
    <mergeCell ref="GR85:GR88"/>
    <mergeCell ref="GS85:GS88"/>
    <mergeCell ref="B90:B93"/>
    <mergeCell ref="C90:C93"/>
    <mergeCell ref="D90:D93"/>
    <mergeCell ref="E90:E93"/>
    <mergeCell ref="F90:F93"/>
    <mergeCell ref="K90:K93"/>
    <mergeCell ref="L90:L93"/>
    <mergeCell ref="M90:M93"/>
    <mergeCell ref="N90:N93"/>
    <mergeCell ref="O90:O93"/>
    <mergeCell ref="T90:T93"/>
    <mergeCell ref="U90:U93"/>
    <mergeCell ref="V90:V93"/>
    <mergeCell ref="W90:W93"/>
    <mergeCell ref="X90:X93"/>
    <mergeCell ref="AB90:AB93"/>
    <mergeCell ref="AC90:AC93"/>
    <mergeCell ref="AD90:AD93"/>
    <mergeCell ref="AE90:AE93"/>
    <mergeCell ref="AF90:AF93"/>
    <mergeCell ref="AJ90:AJ93"/>
    <mergeCell ref="AK90:AK93"/>
    <mergeCell ref="AL90:AL93"/>
    <mergeCell ref="AR90:AR93"/>
    <mergeCell ref="AS90:AS93"/>
    <mergeCell ref="AT90:AT93"/>
    <mergeCell ref="AU90:AU93"/>
    <mergeCell ref="AV90:AV93"/>
    <mergeCell ref="BA90:BA93"/>
    <mergeCell ref="BB90:BB93"/>
    <mergeCell ref="BC90:BC93"/>
    <mergeCell ref="BD90:BD93"/>
    <mergeCell ref="BE90:BE93"/>
    <mergeCell ref="BJ90:BJ93"/>
    <mergeCell ref="BK90:BK93"/>
    <mergeCell ref="BL90:BL93"/>
    <mergeCell ref="BM90:BM93"/>
    <mergeCell ref="BN90:BN93"/>
    <mergeCell ref="BS90:BS93"/>
    <mergeCell ref="BT90:BT93"/>
    <mergeCell ref="BU90:BU93"/>
    <mergeCell ref="BV90:BV93"/>
    <mergeCell ref="BW90:BW93"/>
    <mergeCell ref="CB90:CB93"/>
    <mergeCell ref="CC90:CC93"/>
    <mergeCell ref="CD90:CD93"/>
    <mergeCell ref="CE90:CE93"/>
    <mergeCell ref="CF90:CF93"/>
    <mergeCell ref="CK90:CK93"/>
    <mergeCell ref="CL90:CL93"/>
    <mergeCell ref="CM90:CM93"/>
    <mergeCell ref="CN90:CN93"/>
    <mergeCell ref="CO90:CO93"/>
    <mergeCell ref="CT90:CT93"/>
    <mergeCell ref="CU90:CU93"/>
    <mergeCell ref="CV90:CV93"/>
    <mergeCell ref="CW90:CW93"/>
    <mergeCell ref="DF90:DF93"/>
    <mergeCell ref="DG90:DG93"/>
    <mergeCell ref="DL90:DL93"/>
    <mergeCell ref="DM90:DM93"/>
    <mergeCell ref="DN90:DN93"/>
    <mergeCell ref="DO90:DO93"/>
    <mergeCell ref="DP90:DP93"/>
    <mergeCell ref="DU90:DU93"/>
    <mergeCell ref="DV90:DV93"/>
    <mergeCell ref="DW90:DW93"/>
    <mergeCell ref="DX90:DX93"/>
    <mergeCell ref="DY90:DY93"/>
    <mergeCell ref="ED90:ED93"/>
    <mergeCell ref="EE90:EE93"/>
    <mergeCell ref="EF90:EF93"/>
    <mergeCell ref="EG90:EG93"/>
    <mergeCell ref="EH90:EH93"/>
    <mergeCell ref="EV90:EV93"/>
    <mergeCell ref="EW90:EW93"/>
    <mergeCell ref="EX90:EX93"/>
    <mergeCell ref="EY90:EY93"/>
    <mergeCell ref="EZ90:EZ93"/>
    <mergeCell ref="FE90:FE93"/>
    <mergeCell ref="FF90:FF93"/>
    <mergeCell ref="FG90:FG93"/>
    <mergeCell ref="FH90:FH93"/>
    <mergeCell ref="FI90:FI93"/>
    <mergeCell ref="FN90:FN93"/>
    <mergeCell ref="FO90:FO93"/>
    <mergeCell ref="FP90:FP93"/>
    <mergeCell ref="FQ90:FQ93"/>
    <mergeCell ref="FR90:FR93"/>
    <mergeCell ref="FW90:FW93"/>
    <mergeCell ref="FX90:FX93"/>
    <mergeCell ref="FZ90:FZ93"/>
    <mergeCell ref="GA90:GA93"/>
    <mergeCell ref="GF90:GF93"/>
    <mergeCell ref="GG90:GG93"/>
    <mergeCell ref="GH90:GH93"/>
    <mergeCell ref="GI90:GI93"/>
    <mergeCell ref="GJ90:GJ93"/>
    <mergeCell ref="GO90:GO93"/>
    <mergeCell ref="GP90:GP93"/>
    <mergeCell ref="GQ90:GQ93"/>
    <mergeCell ref="GR90:GR93"/>
    <mergeCell ref="GS90:GS93"/>
    <mergeCell ref="B95:B98"/>
    <mergeCell ref="C95:C98"/>
    <mergeCell ref="D95:D98"/>
    <mergeCell ref="E95:E98"/>
    <mergeCell ref="F95:F98"/>
    <mergeCell ref="K95:K98"/>
    <mergeCell ref="L95:L98"/>
    <mergeCell ref="M95:M98"/>
    <mergeCell ref="N95:N98"/>
    <mergeCell ref="O95:O98"/>
    <mergeCell ref="T95:T98"/>
    <mergeCell ref="U95:U98"/>
    <mergeCell ref="V95:V98"/>
    <mergeCell ref="W95:W98"/>
    <mergeCell ref="X95:X98"/>
    <mergeCell ref="AB95:AB98"/>
    <mergeCell ref="AC95:AC98"/>
    <mergeCell ref="AD95:AD98"/>
    <mergeCell ref="AE95:AE98"/>
    <mergeCell ref="AF95:AF98"/>
    <mergeCell ref="AN95:AN98"/>
    <mergeCell ref="AR95:AR98"/>
    <mergeCell ref="AS95:AS98"/>
    <mergeCell ref="AT95:AT98"/>
    <mergeCell ref="AU95:AU98"/>
    <mergeCell ref="AV95:AV98"/>
    <mergeCell ref="BA95:BA98"/>
    <mergeCell ref="BB95:BB98"/>
    <mergeCell ref="BC95:BC98"/>
    <mergeCell ref="BD95:BD98"/>
    <mergeCell ref="BE95:BE98"/>
    <mergeCell ref="BJ95:BJ98"/>
    <mergeCell ref="BK95:BK98"/>
    <mergeCell ref="BL95:BL98"/>
    <mergeCell ref="BM95:BM98"/>
    <mergeCell ref="BN95:BN98"/>
    <mergeCell ref="BS95:BS98"/>
    <mergeCell ref="BT95:BT98"/>
    <mergeCell ref="BU95:BU98"/>
    <mergeCell ref="BV95:BV98"/>
    <mergeCell ref="BW95:BW98"/>
    <mergeCell ref="CB95:CB98"/>
    <mergeCell ref="CC95:CC98"/>
    <mergeCell ref="CD95:CD98"/>
    <mergeCell ref="CE95:CE98"/>
    <mergeCell ref="CF95:CF98"/>
    <mergeCell ref="CK95:CK98"/>
    <mergeCell ref="CL95:CL98"/>
    <mergeCell ref="CM95:CM98"/>
    <mergeCell ref="CN95:CN98"/>
    <mergeCell ref="CO95:CO98"/>
    <mergeCell ref="CT95:CT98"/>
    <mergeCell ref="CU95:CU98"/>
    <mergeCell ref="CV95:CV98"/>
    <mergeCell ref="DC95:DC98"/>
    <mergeCell ref="DD95:DD98"/>
    <mergeCell ref="DE95:DE98"/>
    <mergeCell ref="DF95:DF98"/>
    <mergeCell ref="DG95:DG98"/>
    <mergeCell ref="DL95:DL98"/>
    <mergeCell ref="DM95:DM98"/>
    <mergeCell ref="DN95:DN98"/>
    <mergeCell ref="DO95:DO98"/>
    <mergeCell ref="DP95:DP98"/>
    <mergeCell ref="DU95:DU98"/>
    <mergeCell ref="DV95:DV98"/>
    <mergeCell ref="DW95:DW98"/>
    <mergeCell ref="DX95:DX98"/>
    <mergeCell ref="DY95:DY98"/>
    <mergeCell ref="ED95:ED98"/>
    <mergeCell ref="EM95:EM98"/>
    <mergeCell ref="EN95:EN98"/>
    <mergeCell ref="EO95:EO98"/>
    <mergeCell ref="EP95:EP98"/>
    <mergeCell ref="EQ95:EQ98"/>
    <mergeCell ref="EV95:EV98"/>
    <mergeCell ref="EW95:EW98"/>
    <mergeCell ref="EX95:EX98"/>
    <mergeCell ref="EY95:EY98"/>
    <mergeCell ref="EZ95:EZ98"/>
    <mergeCell ref="FE95:FE98"/>
    <mergeCell ref="FF95:FF98"/>
    <mergeCell ref="FG95:FG98"/>
    <mergeCell ref="FH95:FH98"/>
    <mergeCell ref="FI95:FI98"/>
    <mergeCell ref="FN95:FN98"/>
    <mergeCell ref="FO95:FO98"/>
    <mergeCell ref="FP95:FP98"/>
    <mergeCell ref="FQ95:FQ98"/>
    <mergeCell ref="FR95:FR98"/>
    <mergeCell ref="FW95:FW98"/>
    <mergeCell ref="FX95:FX98"/>
    <mergeCell ref="FY95:FY98"/>
    <mergeCell ref="FZ95:FZ98"/>
    <mergeCell ref="GA95:GA98"/>
    <mergeCell ref="GF95:GF98"/>
    <mergeCell ref="GG95:GG98"/>
    <mergeCell ref="GH95:GH98"/>
    <mergeCell ref="GI95:GI98"/>
    <mergeCell ref="GJ95:GJ98"/>
    <mergeCell ref="GO95:GO98"/>
    <mergeCell ref="GP95:GP98"/>
    <mergeCell ref="GQ95:GQ98"/>
    <mergeCell ref="GR95:GR98"/>
    <mergeCell ref="GS95:GS98"/>
    <mergeCell ref="B100:B103"/>
    <mergeCell ref="C100:C103"/>
    <mergeCell ref="D100:D103"/>
    <mergeCell ref="E100:E103"/>
    <mergeCell ref="F100:F103"/>
    <mergeCell ref="K100:K103"/>
    <mergeCell ref="L100:L103"/>
    <mergeCell ref="M100:M103"/>
    <mergeCell ref="N100:N103"/>
    <mergeCell ref="O100:O103"/>
    <mergeCell ref="T100:T103"/>
    <mergeCell ref="U100:U103"/>
    <mergeCell ref="V100:V103"/>
    <mergeCell ref="W100:W103"/>
    <mergeCell ref="X100:X103"/>
    <mergeCell ref="AB100:AB103"/>
    <mergeCell ref="AC100:AC103"/>
    <mergeCell ref="AJ100:AJ103"/>
    <mergeCell ref="AK100:AK103"/>
    <mergeCell ref="AL100:AL103"/>
    <mergeCell ref="AM100:AM103"/>
    <mergeCell ref="AN100:AN103"/>
    <mergeCell ref="AR100:AR103"/>
    <mergeCell ref="AS100:AS103"/>
    <mergeCell ref="AT100:AT103"/>
    <mergeCell ref="AU100:AU103"/>
    <mergeCell ref="AV100:AV103"/>
    <mergeCell ref="BA100:BA103"/>
    <mergeCell ref="BB100:BB103"/>
    <mergeCell ref="BC100:BC103"/>
    <mergeCell ref="BD100:BD103"/>
    <mergeCell ref="BE100:BE103"/>
    <mergeCell ref="BJ100:BJ103"/>
    <mergeCell ref="BK100:BK103"/>
    <mergeCell ref="BL100:BL103"/>
    <mergeCell ref="BM100:BM103"/>
    <mergeCell ref="BN100:BN103"/>
    <mergeCell ref="BS100:BS103"/>
    <mergeCell ref="BT100:BT103"/>
    <mergeCell ref="BU100:BU103"/>
    <mergeCell ref="BV100:BV103"/>
    <mergeCell ref="BW100:BW103"/>
    <mergeCell ref="CB100:CB103"/>
    <mergeCell ref="CC100:CC103"/>
    <mergeCell ref="CD100:CD103"/>
    <mergeCell ref="CE100:CE103"/>
    <mergeCell ref="CF100:CF103"/>
    <mergeCell ref="CK100:CK103"/>
    <mergeCell ref="CL100:CL103"/>
    <mergeCell ref="CM100:CM103"/>
    <mergeCell ref="CN100:CN103"/>
    <mergeCell ref="CO100:CO103"/>
    <mergeCell ref="CT100:CT103"/>
    <mergeCell ref="CU100:CU103"/>
    <mergeCell ref="CV100:CV103"/>
    <mergeCell ref="CW100:CW103"/>
    <mergeCell ref="CX100:CX103"/>
    <mergeCell ref="DC100:DC103"/>
    <mergeCell ref="DD100:DD103"/>
    <mergeCell ref="DE100:DE103"/>
    <mergeCell ref="DF100:DF103"/>
    <mergeCell ref="DG100:DG103"/>
    <mergeCell ref="DL100:DL103"/>
    <mergeCell ref="DM100:DM103"/>
    <mergeCell ref="DN100:DN103"/>
    <mergeCell ref="DO100:DO103"/>
    <mergeCell ref="DP100:DP103"/>
    <mergeCell ref="DU100:DU103"/>
    <mergeCell ref="DV100:DV103"/>
    <mergeCell ref="DW100:DW103"/>
    <mergeCell ref="DX100:DX103"/>
    <mergeCell ref="DY100:DY103"/>
    <mergeCell ref="ED100:ED103"/>
    <mergeCell ref="EE100:EE103"/>
    <mergeCell ref="EF100:EF103"/>
    <mergeCell ref="EG100:EG103"/>
    <mergeCell ref="EH100:EH103"/>
    <mergeCell ref="EM100:EM103"/>
    <mergeCell ref="EN100:EN103"/>
    <mergeCell ref="EO100:EO103"/>
    <mergeCell ref="EP100:EP103"/>
    <mergeCell ref="EQ100:EQ103"/>
    <mergeCell ref="EV100:EV103"/>
    <mergeCell ref="EW100:EW103"/>
    <mergeCell ref="EX100:EX103"/>
    <mergeCell ref="EY100:EY103"/>
    <mergeCell ref="EZ100:EZ103"/>
    <mergeCell ref="FE100:FE103"/>
    <mergeCell ref="FF100:FF103"/>
    <mergeCell ref="FG100:FG103"/>
    <mergeCell ref="FH100:FH103"/>
    <mergeCell ref="FI100:FI103"/>
    <mergeCell ref="FN100:FN103"/>
    <mergeCell ref="FO100:FO103"/>
    <mergeCell ref="FP100:FP103"/>
    <mergeCell ref="FQ100:FQ103"/>
    <mergeCell ref="FR100:FR103"/>
    <mergeCell ref="FW100:FW103"/>
    <mergeCell ref="FX100:FX103"/>
    <mergeCell ref="FY100:FY103"/>
    <mergeCell ref="FZ100:FZ103"/>
    <mergeCell ref="GA100:GA103"/>
    <mergeCell ref="GF100:GF103"/>
    <mergeCell ref="GG100:GG103"/>
    <mergeCell ref="GH100:GH103"/>
    <mergeCell ref="GI100:GI103"/>
    <mergeCell ref="GJ100:GJ103"/>
    <mergeCell ref="GO100:GO103"/>
    <mergeCell ref="GP100:GP103"/>
    <mergeCell ref="GQ100:GQ103"/>
    <mergeCell ref="GR100:GR103"/>
    <mergeCell ref="GS100:GS103"/>
    <mergeCell ref="B105:B108"/>
    <mergeCell ref="C105:C108"/>
    <mergeCell ref="D105:D108"/>
    <mergeCell ref="E105:E108"/>
    <mergeCell ref="F105:F108"/>
    <mergeCell ref="K105:K108"/>
    <mergeCell ref="L105:L108"/>
    <mergeCell ref="M105:M108"/>
    <mergeCell ref="N105:N108"/>
    <mergeCell ref="O105:O108"/>
    <mergeCell ref="T105:T108"/>
    <mergeCell ref="U105:U108"/>
    <mergeCell ref="V105:V108"/>
    <mergeCell ref="W105:W108"/>
    <mergeCell ref="X105:X108"/>
    <mergeCell ref="AB105:AB108"/>
    <mergeCell ref="AF105:AF108"/>
    <mergeCell ref="AJ105:AJ108"/>
    <mergeCell ref="AK105:AK108"/>
    <mergeCell ref="AL105:AL108"/>
    <mergeCell ref="AM105:AM108"/>
    <mergeCell ref="AN105:AN108"/>
    <mergeCell ref="AR105:AR108"/>
    <mergeCell ref="AS105:AS108"/>
    <mergeCell ref="AT105:AT108"/>
    <mergeCell ref="AU105:AU108"/>
    <mergeCell ref="AV105:AV108"/>
    <mergeCell ref="BA105:BA108"/>
    <mergeCell ref="BB105:BB108"/>
    <mergeCell ref="BC105:BC108"/>
    <mergeCell ref="BD105:BD108"/>
    <mergeCell ref="BE105:BE108"/>
    <mergeCell ref="BJ105:BJ108"/>
    <mergeCell ref="BK105:BK108"/>
    <mergeCell ref="BL105:BL108"/>
    <mergeCell ref="BM105:BM108"/>
    <mergeCell ref="BN105:BN108"/>
    <mergeCell ref="BS105:BS108"/>
    <mergeCell ref="BT105:BT108"/>
    <mergeCell ref="BU105:BU108"/>
    <mergeCell ref="BV105:BV108"/>
    <mergeCell ref="BW105:BW108"/>
    <mergeCell ref="CB105:CB108"/>
    <mergeCell ref="CC105:CC108"/>
    <mergeCell ref="CD105:CD108"/>
    <mergeCell ref="CE105:CE108"/>
    <mergeCell ref="CF105:CF108"/>
    <mergeCell ref="CK105:CK108"/>
    <mergeCell ref="CL105:CL108"/>
    <mergeCell ref="CM105:CM108"/>
    <mergeCell ref="CT105:CT108"/>
    <mergeCell ref="CU105:CU108"/>
    <mergeCell ref="CV105:CV108"/>
    <mergeCell ref="CW105:CW108"/>
    <mergeCell ref="CX105:CX108"/>
    <mergeCell ref="DC105:DC108"/>
    <mergeCell ref="DD105:DD108"/>
    <mergeCell ref="DE105:DE108"/>
    <mergeCell ref="DF105:DF108"/>
    <mergeCell ref="DG105:DG108"/>
    <mergeCell ref="DL105:DL108"/>
    <mergeCell ref="DM105:DM108"/>
    <mergeCell ref="DN105:DN108"/>
    <mergeCell ref="DO105:DO108"/>
    <mergeCell ref="DP105:DP108"/>
    <mergeCell ref="DU105:DU108"/>
    <mergeCell ref="DV105:DV108"/>
    <mergeCell ref="DW105:DW108"/>
    <mergeCell ref="DX105:DX108"/>
    <mergeCell ref="DY105:DY108"/>
    <mergeCell ref="ED105:ED108"/>
    <mergeCell ref="EE105:EE108"/>
    <mergeCell ref="EF105:EF108"/>
    <mergeCell ref="EG105:EG108"/>
    <mergeCell ref="EH105:EH108"/>
    <mergeCell ref="EM105:EM108"/>
    <mergeCell ref="EN105:EN108"/>
    <mergeCell ref="EO105:EO108"/>
    <mergeCell ref="EP105:EP108"/>
    <mergeCell ref="EQ105:EQ108"/>
    <mergeCell ref="EV105:EV108"/>
    <mergeCell ref="EW105:EW108"/>
    <mergeCell ref="EX105:EX108"/>
    <mergeCell ref="EY105:EY108"/>
    <mergeCell ref="EZ105:EZ108"/>
    <mergeCell ref="FE105:FE108"/>
    <mergeCell ref="FF105:FF108"/>
    <mergeCell ref="FG105:FG108"/>
    <mergeCell ref="FH105:FH108"/>
    <mergeCell ref="FI105:FI108"/>
    <mergeCell ref="FN105:FN108"/>
    <mergeCell ref="FO105:FO108"/>
    <mergeCell ref="FP105:FP108"/>
    <mergeCell ref="FQ105:FQ108"/>
    <mergeCell ref="FR105:FR108"/>
    <mergeCell ref="FW105:FW108"/>
    <mergeCell ref="FX105:FX108"/>
    <mergeCell ref="FY105:FY108"/>
    <mergeCell ref="FZ105:FZ108"/>
    <mergeCell ref="GA105:GA108"/>
    <mergeCell ref="GF105:GF108"/>
    <mergeCell ref="GG105:GG108"/>
    <mergeCell ref="GH105:GH108"/>
    <mergeCell ref="GI105:GI108"/>
    <mergeCell ref="GJ105:GJ108"/>
    <mergeCell ref="GO105:GO108"/>
    <mergeCell ref="GP105:GP108"/>
    <mergeCell ref="ED110:ED113"/>
    <mergeCell ref="EE110:EE113"/>
    <mergeCell ref="EF110:EF113"/>
    <mergeCell ref="EG110:EG113"/>
    <mergeCell ref="EH110:EH113"/>
    <mergeCell ref="EM110:EM113"/>
    <mergeCell ref="EN110:EN113"/>
    <mergeCell ref="EO110:EO113"/>
    <mergeCell ref="EP110:EP113"/>
    <mergeCell ref="EQ110:EQ113"/>
    <mergeCell ref="EV110:EV113"/>
    <mergeCell ref="EW110:EW113"/>
    <mergeCell ref="EX110:EX113"/>
    <mergeCell ref="EY110:EY113"/>
    <mergeCell ref="EZ110:EZ113"/>
    <mergeCell ref="FE110:FE113"/>
    <mergeCell ref="FF110:FF113"/>
    <mergeCell ref="FI110:FI113"/>
    <mergeCell ref="FN110:FN113"/>
    <mergeCell ref="FO110:FO113"/>
    <mergeCell ref="FP110:FP113"/>
    <mergeCell ref="FZ110:FZ113"/>
    <mergeCell ref="GA110:GA113"/>
    <mergeCell ref="B115:B118"/>
    <mergeCell ref="C115:C118"/>
    <mergeCell ref="D115:D118"/>
    <mergeCell ref="E115:E118"/>
    <mergeCell ref="F115:F118"/>
    <mergeCell ref="K115:K118"/>
    <mergeCell ref="L115:L118"/>
    <mergeCell ref="M115:M118"/>
    <mergeCell ref="N115:N118"/>
    <mergeCell ref="O115:O118"/>
    <mergeCell ref="T115:T118"/>
    <mergeCell ref="U115:U118"/>
    <mergeCell ref="V115:V118"/>
    <mergeCell ref="W115:W118"/>
    <mergeCell ref="X115:X118"/>
    <mergeCell ref="AB115:AB118"/>
    <mergeCell ref="AC115:AC118"/>
    <mergeCell ref="AD115:AD118"/>
    <mergeCell ref="AE115:AE118"/>
    <mergeCell ref="AF115:AF118"/>
    <mergeCell ref="AJ115:AJ118"/>
    <mergeCell ref="AK115:AK118"/>
    <mergeCell ref="AL115:AL118"/>
    <mergeCell ref="AM115:AM118"/>
    <mergeCell ref="AN115:AN118"/>
    <mergeCell ref="AR115:AR118"/>
    <mergeCell ref="AS115:AS118"/>
    <mergeCell ref="AT115:AT118"/>
    <mergeCell ref="AU115:AU118"/>
    <mergeCell ref="AV115:AV118"/>
    <mergeCell ref="BA115:BA118"/>
    <mergeCell ref="BB115:BB118"/>
    <mergeCell ref="BC115:BC118"/>
    <mergeCell ref="BD115:BD118"/>
    <mergeCell ref="BE115:BE118"/>
    <mergeCell ref="BJ115:BJ118"/>
    <mergeCell ref="BK115:BK118"/>
    <mergeCell ref="BL115:BL118"/>
    <mergeCell ref="BM115:BM118"/>
    <mergeCell ref="BN115:BN118"/>
    <mergeCell ref="BS115:BS118"/>
    <mergeCell ref="BT115:BT118"/>
    <mergeCell ref="BU115:BU118"/>
    <mergeCell ref="BV115:BV118"/>
    <mergeCell ref="BW115:BW118"/>
    <mergeCell ref="CB115:CB118"/>
    <mergeCell ref="CC115:CC118"/>
    <mergeCell ref="CD115:CD118"/>
    <mergeCell ref="CE115:CE118"/>
    <mergeCell ref="CF115:CF118"/>
    <mergeCell ref="CK115:CK118"/>
    <mergeCell ref="CL115:CL118"/>
    <mergeCell ref="CM115:CM118"/>
    <mergeCell ref="CN115:CN118"/>
    <mergeCell ref="CO115:CO118"/>
    <mergeCell ref="CT115:CT118"/>
    <mergeCell ref="CU115:CU118"/>
    <mergeCell ref="CV115:CV118"/>
    <mergeCell ref="CW115:CW118"/>
    <mergeCell ref="CX115:CX118"/>
    <mergeCell ref="DC115:DC118"/>
    <mergeCell ref="DD115:DD118"/>
    <mergeCell ref="DE115:DE118"/>
    <mergeCell ref="DF115:DF118"/>
    <mergeCell ref="DG115:DG118"/>
    <mergeCell ref="DL115:DL118"/>
    <mergeCell ref="DM115:DM118"/>
    <mergeCell ref="DN115:DN118"/>
    <mergeCell ref="DO115:DO118"/>
    <mergeCell ref="DP115:DP118"/>
    <mergeCell ref="DU115:DU118"/>
    <mergeCell ref="DV115:DV118"/>
    <mergeCell ref="DW115:DW118"/>
    <mergeCell ref="DX115:DX118"/>
    <mergeCell ref="DY115:DY118"/>
    <mergeCell ref="EM115:EM118"/>
    <mergeCell ref="ED115:ED118"/>
    <mergeCell ref="EE115:EE118"/>
    <mergeCell ref="EF115:EF118"/>
    <mergeCell ref="EG115:EG118"/>
    <mergeCell ref="EH115:EH118"/>
    <mergeCell ref="EN115:EN118"/>
    <mergeCell ref="EO115:EO118"/>
    <mergeCell ref="EP115:EP118"/>
    <mergeCell ref="EQ115:EQ118"/>
    <mergeCell ref="EV115:EV118"/>
    <mergeCell ref="EW115:EW118"/>
    <mergeCell ref="EX115:EX118"/>
    <mergeCell ref="EY115:EY118"/>
    <mergeCell ref="EZ115:EZ118"/>
    <mergeCell ref="FE115:FE118"/>
    <mergeCell ref="FF115:FF118"/>
    <mergeCell ref="FG115:FG118"/>
    <mergeCell ref="FH115:FH118"/>
    <mergeCell ref="FI115:FI118"/>
    <mergeCell ref="FN115:FN118"/>
    <mergeCell ref="FO115:FO118"/>
    <mergeCell ref="FP115:FP118"/>
    <mergeCell ref="FQ115:FQ118"/>
    <mergeCell ref="FR115:FR118"/>
    <mergeCell ref="FW115:FW118"/>
    <mergeCell ref="FX115:FX118"/>
    <mergeCell ref="FY115:FY118"/>
    <mergeCell ref="FZ115:FZ118"/>
    <mergeCell ref="GA115:GA118"/>
    <mergeCell ref="GF110:GF113"/>
    <mergeCell ref="GG110:GG113"/>
    <mergeCell ref="GH110:GH113"/>
    <mergeCell ref="GI110:GI113"/>
    <mergeCell ref="GJ110:GJ113"/>
    <mergeCell ref="GO110:GO113"/>
    <mergeCell ref="GP110:GP113"/>
    <mergeCell ref="GQ110:GQ113"/>
    <mergeCell ref="GR110:GR113"/>
    <mergeCell ref="GS110:GS113"/>
    <mergeCell ref="GF115:GF118"/>
    <mergeCell ref="GG115:GG118"/>
    <mergeCell ref="GH115:GH118"/>
    <mergeCell ref="GI115:GI118"/>
    <mergeCell ref="GJ115:GJ118"/>
    <mergeCell ref="GO115:GO118"/>
    <mergeCell ref="GP115:GP118"/>
    <mergeCell ref="GQ115:GQ118"/>
    <mergeCell ref="GR115:GR118"/>
    <mergeCell ref="GS115:GS118"/>
    <mergeCell ref="FQ110:FQ113"/>
    <mergeCell ref="FR110:FR113"/>
    <mergeCell ref="FW110:FW113"/>
    <mergeCell ref="FX110:FX113"/>
    <mergeCell ref="FY110:FY113"/>
    <mergeCell ref="B110:B113"/>
    <mergeCell ref="C110:C113"/>
    <mergeCell ref="D110:D113"/>
    <mergeCell ref="E110:E113"/>
    <mergeCell ref="F110:F113"/>
    <mergeCell ref="K110:K113"/>
    <mergeCell ref="L110:L113"/>
    <mergeCell ref="M110:M113"/>
    <mergeCell ref="N110:N113"/>
    <mergeCell ref="O110:O113"/>
    <mergeCell ref="T110:T113"/>
    <mergeCell ref="U110:U113"/>
    <mergeCell ref="V110:V113"/>
    <mergeCell ref="W110:W113"/>
    <mergeCell ref="X110:X113"/>
    <mergeCell ref="AB110:AB113"/>
    <mergeCell ref="AC110:AC113"/>
    <mergeCell ref="AJ110:AJ113"/>
    <mergeCell ref="AK110:AK113"/>
    <mergeCell ref="AL110:AL113"/>
    <mergeCell ref="AM110:AM113"/>
    <mergeCell ref="AN110:AN113"/>
    <mergeCell ref="AR110:AR113"/>
    <mergeCell ref="AS110:AS113"/>
    <mergeCell ref="AT110:AT113"/>
    <mergeCell ref="AU110:AU113"/>
    <mergeCell ref="AV110:AV113"/>
    <mergeCell ref="BA110:BA113"/>
    <mergeCell ref="BB110:BB113"/>
    <mergeCell ref="BC110:BC113"/>
    <mergeCell ref="BD110:BD113"/>
    <mergeCell ref="BE110:BE113"/>
    <mergeCell ref="BJ110:BJ113"/>
    <mergeCell ref="BK110:BK113"/>
    <mergeCell ref="BL110:BL113"/>
    <mergeCell ref="BM110:BM113"/>
    <mergeCell ref="BN110:BN113"/>
    <mergeCell ref="BS110:BS113"/>
    <mergeCell ref="BT110:BT113"/>
    <mergeCell ref="BU110:BU113"/>
    <mergeCell ref="BV110:BV113"/>
    <mergeCell ref="BW110:BW113"/>
    <mergeCell ref="CB110:CB113"/>
    <mergeCell ref="CC110:CC113"/>
    <mergeCell ref="CD110:CD113"/>
    <mergeCell ref="CE110:CE113"/>
    <mergeCell ref="CF110:CF113"/>
    <mergeCell ref="CK110:CK113"/>
    <mergeCell ref="DP110:DP113"/>
    <mergeCell ref="DU110:DU113"/>
    <mergeCell ref="DV110:DV113"/>
    <mergeCell ref="DW110:DW113"/>
    <mergeCell ref="DX110:DX113"/>
    <mergeCell ref="DY110:DY113"/>
    <mergeCell ref="CM110:CM113"/>
    <mergeCell ref="CN110:CN113"/>
    <mergeCell ref="CO110:CO113"/>
    <mergeCell ref="CT110:CT113"/>
    <mergeCell ref="CU110:CU113"/>
    <mergeCell ref="CV110:CV113"/>
    <mergeCell ref="CW110:CW113"/>
    <mergeCell ref="CX110:CX113"/>
    <mergeCell ref="DC110:DC113"/>
    <mergeCell ref="DD110:DD113"/>
    <mergeCell ref="DE110:DE113"/>
    <mergeCell ref="DF110:DF113"/>
    <mergeCell ref="DG110:DG113"/>
    <mergeCell ref="DL110:DL113"/>
    <mergeCell ref="DM110:DM113"/>
    <mergeCell ref="DN110:DN113"/>
    <mergeCell ref="DO110:DO113"/>
    <mergeCell ref="DU2:EB2"/>
    <mergeCell ref="ED2:EK2"/>
    <mergeCell ref="EM2:ET2"/>
    <mergeCell ref="EV2:FC2"/>
    <mergeCell ref="FE2:FL2"/>
    <mergeCell ref="FN2:FU2"/>
    <mergeCell ref="FW2:GD2"/>
    <mergeCell ref="GF2:GM2"/>
    <mergeCell ref="GO2:GV2"/>
    <mergeCell ref="B2:I2"/>
    <mergeCell ref="K2:R2"/>
    <mergeCell ref="T2:AA2"/>
    <mergeCell ref="AB2:AI2"/>
    <mergeCell ref="AJ2:AQ2"/>
    <mergeCell ref="AR2:AY2"/>
    <mergeCell ref="BA2:BH2"/>
    <mergeCell ref="BJ2:BQ2"/>
    <mergeCell ref="BS2:BZ2"/>
    <mergeCell ref="CB2:CI2"/>
    <mergeCell ref="CK2:CR2"/>
    <mergeCell ref="CT2:DA2"/>
    <mergeCell ref="DC2:DJ2"/>
    <mergeCell ref="DL2:DS2"/>
  </mergeCells>
  <pageMargins left="0.78125" right="0.47" top="0.75" bottom="0.75" header="0.28999999999999998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U99"/>
  <sheetViews>
    <sheetView view="pageLayout" topLeftCell="M82" zoomScale="90" zoomScalePageLayoutView="90" workbookViewId="0">
      <selection activeCell="A75" sqref="A75:T99"/>
    </sheetView>
  </sheetViews>
  <sheetFormatPr defaultColWidth="9.28515625" defaultRowHeight="12.75"/>
  <cols>
    <col min="1" max="1" width="6" style="66" bestFit="1" customWidth="1"/>
    <col min="2" max="2" width="17.5703125" style="166" bestFit="1" customWidth="1"/>
    <col min="3" max="4" width="29" style="66" bestFit="1" customWidth="1"/>
    <col min="5" max="5" width="9.28515625" style="66" bestFit="1" customWidth="1"/>
    <col min="6" max="6" width="11" style="66" bestFit="1" customWidth="1"/>
    <col min="7" max="7" width="6.28515625" style="66" bestFit="1" customWidth="1"/>
    <col min="8" max="8" width="8" style="66" customWidth="1"/>
    <col min="9" max="9" width="7.85546875" style="66" customWidth="1"/>
    <col min="10" max="10" width="11.7109375" style="66" bestFit="1" customWidth="1"/>
    <col min="11" max="11" width="14.7109375" style="66" bestFit="1" customWidth="1"/>
    <col min="12" max="12" width="8.140625" style="66" customWidth="1"/>
    <col min="13" max="13" width="9" style="66" customWidth="1"/>
    <col min="14" max="14" width="23.5703125" style="66" bestFit="1" customWidth="1"/>
    <col min="15" max="16" width="29" style="66" bestFit="1" customWidth="1"/>
    <col min="17" max="17" width="10.28515625" style="66" bestFit="1" customWidth="1"/>
    <col min="18" max="18" width="20.7109375" style="66" bestFit="1" customWidth="1"/>
    <col min="19" max="19" width="12" style="66" bestFit="1" customWidth="1"/>
    <col min="20" max="20" width="11.28515625" style="66" bestFit="1" customWidth="1"/>
    <col min="21" max="21" width="9.7109375" style="66" bestFit="1" customWidth="1"/>
    <col min="22" max="16384" width="9.28515625" style="66"/>
  </cols>
  <sheetData>
    <row r="2" spans="1:19">
      <c r="A2" s="254" t="s">
        <v>158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60" t="s">
        <v>159</v>
      </c>
      <c r="N2" s="261"/>
      <c r="O2" s="261"/>
      <c r="P2" s="261"/>
      <c r="Q2" s="261"/>
      <c r="R2" s="261"/>
      <c r="S2" s="262"/>
    </row>
    <row r="3" spans="1:19">
      <c r="A3" s="115"/>
      <c r="B3" s="116"/>
      <c r="C3" s="115"/>
      <c r="D3" s="115"/>
      <c r="E3" s="115"/>
      <c r="F3" s="115"/>
      <c r="G3" s="115"/>
      <c r="H3" s="115"/>
      <c r="I3" s="115"/>
      <c r="J3" s="115"/>
      <c r="K3" s="115"/>
    </row>
    <row r="4" spans="1:19">
      <c r="A4" s="254" t="s">
        <v>140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60" t="s">
        <v>140</v>
      </c>
      <c r="N4" s="261"/>
      <c r="O4" s="261"/>
      <c r="P4" s="261"/>
      <c r="Q4" s="261"/>
      <c r="R4" s="261"/>
      <c r="S4" s="262"/>
    </row>
    <row r="5" spans="1:19">
      <c r="A5" s="115"/>
      <c r="B5" s="116"/>
      <c r="C5" s="115"/>
      <c r="D5" s="115"/>
      <c r="E5" s="115"/>
      <c r="F5" s="115"/>
      <c r="G5" s="115"/>
      <c r="H5" s="115"/>
      <c r="I5" s="115"/>
      <c r="J5" s="115"/>
      <c r="K5" s="115"/>
    </row>
    <row r="6" spans="1:19">
      <c r="A6" s="255" t="s">
        <v>56</v>
      </c>
      <c r="B6" s="263" t="s">
        <v>0</v>
      </c>
      <c r="C6" s="255" t="s">
        <v>440</v>
      </c>
      <c r="D6" s="255" t="s">
        <v>441</v>
      </c>
      <c r="E6" s="255" t="s">
        <v>152</v>
      </c>
      <c r="F6" s="256" t="s">
        <v>153</v>
      </c>
      <c r="G6" s="257"/>
      <c r="H6" s="257"/>
      <c r="I6" s="257"/>
      <c r="J6" s="258"/>
      <c r="K6" s="255" t="s">
        <v>442</v>
      </c>
      <c r="L6" s="255" t="s">
        <v>154</v>
      </c>
      <c r="M6" s="255" t="s">
        <v>56</v>
      </c>
      <c r="N6" s="255" t="s">
        <v>0</v>
      </c>
      <c r="O6" s="255" t="s">
        <v>440</v>
      </c>
      <c r="P6" s="255" t="s">
        <v>441</v>
      </c>
      <c r="Q6" s="255" t="s">
        <v>443</v>
      </c>
      <c r="R6" s="255" t="s">
        <v>444</v>
      </c>
      <c r="S6" s="255" t="s">
        <v>154</v>
      </c>
    </row>
    <row r="7" spans="1:19" ht="39.75" customHeight="1">
      <c r="A7" s="255"/>
      <c r="B7" s="263"/>
      <c r="C7" s="255"/>
      <c r="D7" s="255"/>
      <c r="E7" s="255"/>
      <c r="F7" s="117" t="s">
        <v>80</v>
      </c>
      <c r="G7" s="117" t="s">
        <v>35</v>
      </c>
      <c r="H7" s="117" t="s">
        <v>37</v>
      </c>
      <c r="I7" s="117" t="s">
        <v>38</v>
      </c>
      <c r="J7" s="117" t="s">
        <v>36</v>
      </c>
      <c r="K7" s="255"/>
      <c r="L7" s="255"/>
      <c r="M7" s="255"/>
      <c r="N7" s="255"/>
      <c r="O7" s="255"/>
      <c r="P7" s="255"/>
      <c r="Q7" s="255"/>
      <c r="R7" s="255"/>
      <c r="S7" s="255"/>
    </row>
    <row r="8" spans="1:19">
      <c r="A8" s="118"/>
      <c r="B8" s="119"/>
      <c r="C8" s="120"/>
      <c r="D8" s="120"/>
      <c r="E8" s="120"/>
      <c r="F8" s="121"/>
      <c r="G8" s="121"/>
      <c r="H8" s="121"/>
      <c r="I8" s="121"/>
      <c r="J8" s="121"/>
      <c r="K8" s="120"/>
      <c r="L8" s="122">
        <f>K8/10^7</f>
        <v>0</v>
      </c>
      <c r="M8" s="118"/>
      <c r="N8" s="123"/>
      <c r="O8" s="124"/>
      <c r="P8" s="124"/>
      <c r="Q8" s="123"/>
      <c r="R8" s="120"/>
      <c r="S8" s="122">
        <f>R8/10^7</f>
        <v>0</v>
      </c>
    </row>
    <row r="9" spans="1:19">
      <c r="A9" s="118" t="s">
        <v>24</v>
      </c>
      <c r="B9" s="125" t="s">
        <v>151</v>
      </c>
      <c r="C9" s="125"/>
      <c r="D9" s="125"/>
      <c r="E9" s="125"/>
      <c r="F9" s="121"/>
      <c r="G9" s="121"/>
      <c r="H9" s="121"/>
      <c r="I9" s="121"/>
      <c r="J9" s="121"/>
      <c r="K9" s="120"/>
      <c r="L9" s="122">
        <f t="shared" ref="L9:L22" si="0">K9/10^7</f>
        <v>0</v>
      </c>
      <c r="M9" s="118" t="s">
        <v>23</v>
      </c>
      <c r="N9" s="125" t="s">
        <v>155</v>
      </c>
      <c r="O9" s="124"/>
      <c r="P9" s="124"/>
      <c r="Q9" s="123"/>
      <c r="R9" s="120"/>
      <c r="S9" s="122">
        <f t="shared" ref="S9:S22" si="1">R9/10^7</f>
        <v>0</v>
      </c>
    </row>
    <row r="10" spans="1:19">
      <c r="A10" s="118"/>
      <c r="B10" s="126" t="s">
        <v>80</v>
      </c>
      <c r="C10" s="124"/>
      <c r="D10" s="124"/>
      <c r="E10" s="124"/>
      <c r="F10" s="121"/>
      <c r="G10" s="121"/>
      <c r="H10" s="121"/>
      <c r="I10" s="121"/>
      <c r="J10" s="121"/>
      <c r="K10" s="120"/>
      <c r="L10" s="122">
        <f t="shared" si="0"/>
        <v>0</v>
      </c>
      <c r="M10" s="118"/>
      <c r="N10" s="126" t="s">
        <v>80</v>
      </c>
      <c r="O10" s="124"/>
      <c r="P10" s="124"/>
      <c r="Q10" s="123"/>
      <c r="R10" s="120"/>
      <c r="S10" s="122">
        <f t="shared" si="1"/>
        <v>0</v>
      </c>
    </row>
    <row r="11" spans="1:19" ht="38.25">
      <c r="A11" s="118"/>
      <c r="B11" s="123" t="s">
        <v>156</v>
      </c>
      <c r="C11" s="124"/>
      <c r="D11" s="124"/>
      <c r="E11" s="123"/>
      <c r="F11" s="121"/>
      <c r="G11" s="121"/>
      <c r="H11" s="121"/>
      <c r="I11" s="121"/>
      <c r="J11" s="121"/>
      <c r="K11" s="120"/>
      <c r="L11" s="122">
        <f t="shared" si="0"/>
        <v>0</v>
      </c>
      <c r="M11" s="118"/>
      <c r="N11" s="123" t="s">
        <v>157</v>
      </c>
      <c r="O11" s="124"/>
      <c r="P11" s="124"/>
      <c r="Q11" s="123"/>
      <c r="R11" s="120"/>
      <c r="S11" s="122">
        <f t="shared" si="1"/>
        <v>0</v>
      </c>
    </row>
    <row r="12" spans="1:19">
      <c r="A12" s="118"/>
      <c r="B12" s="126" t="s">
        <v>35</v>
      </c>
      <c r="C12" s="124"/>
      <c r="D12" s="124"/>
      <c r="E12" s="124"/>
      <c r="F12" s="121"/>
      <c r="G12" s="121"/>
      <c r="H12" s="121"/>
      <c r="I12" s="121"/>
      <c r="J12" s="121"/>
      <c r="K12" s="120"/>
      <c r="L12" s="122">
        <f t="shared" si="0"/>
        <v>0</v>
      </c>
      <c r="M12" s="118"/>
      <c r="N12" s="126" t="s">
        <v>35</v>
      </c>
      <c r="O12" s="124"/>
      <c r="P12" s="124"/>
      <c r="Q12" s="123"/>
      <c r="R12" s="120"/>
      <c r="S12" s="122">
        <f t="shared" si="1"/>
        <v>0</v>
      </c>
    </row>
    <row r="13" spans="1:19" ht="38.25">
      <c r="A13" s="118"/>
      <c r="B13" s="123" t="s">
        <v>156</v>
      </c>
      <c r="C13" s="124"/>
      <c r="D13" s="124"/>
      <c r="E13" s="123"/>
      <c r="F13" s="121"/>
      <c r="G13" s="121"/>
      <c r="H13" s="121"/>
      <c r="I13" s="121"/>
      <c r="J13" s="121"/>
      <c r="K13" s="120"/>
      <c r="L13" s="122">
        <f t="shared" si="0"/>
        <v>0</v>
      </c>
      <c r="M13" s="118"/>
      <c r="N13" s="123" t="s">
        <v>157</v>
      </c>
      <c r="O13" s="124"/>
      <c r="P13" s="124"/>
      <c r="Q13" s="123"/>
      <c r="R13" s="120"/>
      <c r="S13" s="122">
        <f t="shared" si="1"/>
        <v>0</v>
      </c>
    </row>
    <row r="14" spans="1:19">
      <c r="A14" s="118"/>
      <c r="B14" s="126" t="s">
        <v>37</v>
      </c>
      <c r="C14" s="124"/>
      <c r="D14" s="124"/>
      <c r="E14" s="124"/>
      <c r="F14" s="121"/>
      <c r="G14" s="121"/>
      <c r="H14" s="121"/>
      <c r="I14" s="121"/>
      <c r="J14" s="121"/>
      <c r="K14" s="120"/>
      <c r="L14" s="122">
        <f t="shared" si="0"/>
        <v>0</v>
      </c>
      <c r="M14" s="118"/>
      <c r="N14" s="126" t="s">
        <v>37</v>
      </c>
      <c r="O14" s="124"/>
      <c r="P14" s="124"/>
      <c r="Q14" s="123"/>
      <c r="R14" s="120"/>
      <c r="S14" s="122">
        <f t="shared" si="1"/>
        <v>0</v>
      </c>
    </row>
    <row r="15" spans="1:19" ht="38.25">
      <c r="A15" s="118"/>
      <c r="B15" s="123" t="s">
        <v>156</v>
      </c>
      <c r="C15" s="124"/>
      <c r="D15" s="124"/>
      <c r="E15" s="123"/>
      <c r="F15" s="121"/>
      <c r="G15" s="121"/>
      <c r="H15" s="121"/>
      <c r="I15" s="121"/>
      <c r="J15" s="121"/>
      <c r="K15" s="120"/>
      <c r="L15" s="122">
        <f t="shared" si="0"/>
        <v>0</v>
      </c>
      <c r="M15" s="118"/>
      <c r="N15" s="123" t="s">
        <v>157</v>
      </c>
      <c r="O15" s="124"/>
      <c r="P15" s="124"/>
      <c r="Q15" s="123"/>
      <c r="R15" s="120"/>
      <c r="S15" s="122">
        <f t="shared" si="1"/>
        <v>0</v>
      </c>
    </row>
    <row r="16" spans="1:19">
      <c r="A16" s="118"/>
      <c r="B16" s="126" t="s">
        <v>38</v>
      </c>
      <c r="C16" s="124"/>
      <c r="D16" s="124"/>
      <c r="E16" s="124"/>
      <c r="F16" s="121"/>
      <c r="G16" s="121"/>
      <c r="H16" s="121"/>
      <c r="I16" s="121"/>
      <c r="J16" s="121"/>
      <c r="K16" s="120"/>
      <c r="L16" s="122">
        <f t="shared" si="0"/>
        <v>0</v>
      </c>
      <c r="M16" s="118"/>
      <c r="N16" s="126" t="s">
        <v>38</v>
      </c>
      <c r="O16" s="124"/>
      <c r="P16" s="124"/>
      <c r="Q16" s="123"/>
      <c r="R16" s="120"/>
      <c r="S16" s="122">
        <f t="shared" si="1"/>
        <v>0</v>
      </c>
    </row>
    <row r="17" spans="1:21" ht="68.25" customHeight="1">
      <c r="A17" s="118"/>
      <c r="B17" s="123" t="s">
        <v>210</v>
      </c>
      <c r="C17" s="121" t="s">
        <v>217</v>
      </c>
      <c r="D17" s="121" t="s">
        <v>224</v>
      </c>
      <c r="E17" s="123">
        <v>2</v>
      </c>
      <c r="F17" s="121"/>
      <c r="G17" s="121"/>
      <c r="H17" s="121"/>
      <c r="I17" s="121" t="s">
        <v>232</v>
      </c>
      <c r="J17" s="121"/>
      <c r="K17" s="127">
        <v>246888488.13999999</v>
      </c>
      <c r="L17" s="122">
        <f t="shared" si="0"/>
        <v>24.688848814</v>
      </c>
      <c r="M17" s="118"/>
      <c r="N17" s="123" t="s">
        <v>228</v>
      </c>
      <c r="O17" s="121" t="s">
        <v>212</v>
      </c>
      <c r="P17" s="124" t="s">
        <v>221</v>
      </c>
      <c r="Q17" s="123">
        <v>67.14</v>
      </c>
      <c r="R17" s="122">
        <v>314526400</v>
      </c>
      <c r="S17" s="122">
        <f t="shared" si="1"/>
        <v>31.452639999999999</v>
      </c>
    </row>
    <row r="18" spans="1:21" ht="53.25" customHeight="1">
      <c r="A18" s="118"/>
      <c r="B18" s="123" t="s">
        <v>211</v>
      </c>
      <c r="C18" s="121" t="s">
        <v>212</v>
      </c>
      <c r="D18" s="128" t="s">
        <v>221</v>
      </c>
      <c r="E18" s="123">
        <v>6</v>
      </c>
      <c r="F18" s="121"/>
      <c r="G18" s="121"/>
      <c r="H18" s="121"/>
      <c r="I18" s="121" t="s">
        <v>231</v>
      </c>
      <c r="J18" s="121"/>
      <c r="K18" s="127">
        <v>272529407.47000003</v>
      </c>
      <c r="L18" s="122">
        <f t="shared" si="0"/>
        <v>27.252940747000004</v>
      </c>
      <c r="M18" s="118"/>
      <c r="N18" s="123" t="s">
        <v>227</v>
      </c>
      <c r="O18" s="121" t="s">
        <v>212</v>
      </c>
      <c r="P18" s="121" t="s">
        <v>230</v>
      </c>
      <c r="Q18" s="123">
        <v>7.46</v>
      </c>
      <c r="R18" s="122">
        <v>33229600</v>
      </c>
      <c r="S18" s="122">
        <f t="shared" si="1"/>
        <v>3.3229600000000001</v>
      </c>
      <c r="T18" s="73"/>
      <c r="U18" s="73"/>
    </row>
    <row r="19" spans="1:21" ht="51.75" customHeight="1">
      <c r="A19" s="118"/>
      <c r="B19" s="123" t="s">
        <v>219</v>
      </c>
      <c r="C19" s="121" t="s">
        <v>175</v>
      </c>
      <c r="D19" s="128" t="s">
        <v>220</v>
      </c>
      <c r="E19" s="123">
        <v>6</v>
      </c>
      <c r="F19" s="121"/>
      <c r="G19" s="121"/>
      <c r="H19" s="121"/>
      <c r="I19" s="121" t="s">
        <v>231</v>
      </c>
      <c r="J19" s="121"/>
      <c r="K19" s="122">
        <v>537544006</v>
      </c>
      <c r="L19" s="122">
        <f t="shared" si="0"/>
        <v>53.754400599999997</v>
      </c>
      <c r="M19" s="118"/>
      <c r="N19" s="123" t="s">
        <v>229</v>
      </c>
      <c r="O19" s="121" t="s">
        <v>170</v>
      </c>
      <c r="P19" s="121" t="s">
        <v>178</v>
      </c>
      <c r="Q19" s="123">
        <v>48.9</v>
      </c>
      <c r="R19" s="122">
        <v>300617884.69999999</v>
      </c>
      <c r="S19" s="122">
        <f t="shared" si="1"/>
        <v>30.06178847</v>
      </c>
    </row>
    <row r="20" spans="1:21" ht="57" customHeight="1">
      <c r="A20" s="118"/>
      <c r="B20" s="123" t="s">
        <v>233</v>
      </c>
      <c r="C20" s="121" t="s">
        <v>212</v>
      </c>
      <c r="D20" s="128" t="s">
        <v>221</v>
      </c>
      <c r="E20" s="123">
        <v>2</v>
      </c>
      <c r="F20" s="121"/>
      <c r="G20" s="121"/>
      <c r="H20" s="121" t="s">
        <v>234</v>
      </c>
      <c r="I20" s="121"/>
      <c r="J20" s="121"/>
      <c r="K20" s="122">
        <v>39694000</v>
      </c>
      <c r="L20" s="122">
        <f t="shared" si="0"/>
        <v>3.9693999999999998</v>
      </c>
      <c r="M20" s="118"/>
      <c r="N20" s="123"/>
      <c r="O20" s="121"/>
      <c r="P20" s="121"/>
      <c r="Q20" s="123"/>
      <c r="R20" s="122"/>
      <c r="S20" s="122"/>
    </row>
    <row r="21" spans="1:21" ht="28.5" customHeight="1">
      <c r="A21" s="118"/>
      <c r="B21" s="126" t="s">
        <v>36</v>
      </c>
      <c r="C21" s="124"/>
      <c r="D21" s="124"/>
      <c r="E21" s="124"/>
      <c r="F21" s="121"/>
      <c r="G21" s="121"/>
      <c r="H21" s="121"/>
      <c r="I21" s="121"/>
      <c r="J21" s="121"/>
      <c r="K21" s="120"/>
      <c r="L21" s="122">
        <f t="shared" si="0"/>
        <v>0</v>
      </c>
      <c r="M21" s="118"/>
      <c r="N21" s="126" t="s">
        <v>36</v>
      </c>
      <c r="O21" s="124"/>
      <c r="P21" s="124"/>
      <c r="Q21" s="123"/>
      <c r="R21" s="120"/>
      <c r="S21" s="122">
        <f t="shared" si="1"/>
        <v>0</v>
      </c>
    </row>
    <row r="22" spans="1:21" ht="45" customHeight="1">
      <c r="A22" s="118"/>
      <c r="B22" s="123" t="s">
        <v>156</v>
      </c>
      <c r="C22" s="124"/>
      <c r="D22" s="124"/>
      <c r="E22" s="123"/>
      <c r="F22" s="121"/>
      <c r="G22" s="121"/>
      <c r="H22" s="121"/>
      <c r="I22" s="121"/>
      <c r="J22" s="121"/>
      <c r="K22" s="120"/>
      <c r="L22" s="122">
        <f t="shared" si="0"/>
        <v>0</v>
      </c>
      <c r="M22" s="118"/>
      <c r="N22" s="123" t="s">
        <v>157</v>
      </c>
      <c r="O22" s="124"/>
      <c r="P22" s="124"/>
      <c r="Q22" s="123"/>
      <c r="R22" s="120"/>
      <c r="S22" s="122">
        <f t="shared" si="1"/>
        <v>0</v>
      </c>
    </row>
    <row r="24" spans="1:21">
      <c r="A24" s="254" t="s">
        <v>141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60" t="str">
        <f>A24</f>
        <v>Transmission Division (TD) - II</v>
      </c>
      <c r="N24" s="261"/>
      <c r="O24" s="261"/>
      <c r="P24" s="261"/>
      <c r="Q24" s="261"/>
      <c r="R24" s="261"/>
      <c r="S24" s="262"/>
    </row>
    <row r="25" spans="1:21">
      <c r="A25" s="115"/>
      <c r="B25" s="116"/>
      <c r="C25" s="115"/>
      <c r="D25" s="115"/>
      <c r="E25" s="115"/>
      <c r="F25" s="115"/>
      <c r="G25" s="115"/>
      <c r="H25" s="115"/>
      <c r="I25" s="115"/>
      <c r="J25" s="115"/>
      <c r="K25" s="115"/>
    </row>
    <row r="26" spans="1:21">
      <c r="A26" s="255" t="s">
        <v>56</v>
      </c>
      <c r="B26" s="263" t="s">
        <v>0</v>
      </c>
      <c r="C26" s="255" t="s">
        <v>440</v>
      </c>
      <c r="D26" s="255" t="s">
        <v>441</v>
      </c>
      <c r="E26" s="255" t="s">
        <v>152</v>
      </c>
      <c r="F26" s="256" t="s">
        <v>153</v>
      </c>
      <c r="G26" s="257"/>
      <c r="H26" s="257"/>
      <c r="I26" s="257"/>
      <c r="J26" s="258"/>
      <c r="K26" s="255" t="s">
        <v>442</v>
      </c>
      <c r="L26" s="255" t="s">
        <v>154</v>
      </c>
      <c r="M26" s="255" t="s">
        <v>56</v>
      </c>
      <c r="N26" s="255" t="s">
        <v>0</v>
      </c>
      <c r="O26" s="255" t="s">
        <v>440</v>
      </c>
      <c r="P26" s="255" t="s">
        <v>441</v>
      </c>
      <c r="Q26" s="255" t="s">
        <v>443</v>
      </c>
      <c r="R26" s="255" t="s">
        <v>444</v>
      </c>
      <c r="S26" s="255" t="s">
        <v>154</v>
      </c>
    </row>
    <row r="27" spans="1:21" ht="25.5">
      <c r="A27" s="255"/>
      <c r="B27" s="263"/>
      <c r="C27" s="255"/>
      <c r="D27" s="255"/>
      <c r="E27" s="255"/>
      <c r="F27" s="117" t="s">
        <v>80</v>
      </c>
      <c r="G27" s="117" t="s">
        <v>35</v>
      </c>
      <c r="H27" s="117" t="s">
        <v>37</v>
      </c>
      <c r="I27" s="117" t="s">
        <v>38</v>
      </c>
      <c r="J27" s="117" t="s">
        <v>36</v>
      </c>
      <c r="K27" s="255"/>
      <c r="L27" s="255"/>
      <c r="M27" s="255"/>
      <c r="N27" s="255"/>
      <c r="O27" s="255"/>
      <c r="P27" s="255"/>
      <c r="Q27" s="255"/>
      <c r="R27" s="255"/>
      <c r="S27" s="255"/>
    </row>
    <row r="28" spans="1:21">
      <c r="A28" s="118"/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2">
        <f>K28/10^7</f>
        <v>0</v>
      </c>
      <c r="M28" s="118"/>
      <c r="N28" s="129"/>
      <c r="O28" s="130"/>
      <c r="P28" s="130"/>
      <c r="Q28" s="129"/>
      <c r="R28" s="120"/>
      <c r="S28" s="122">
        <f>R28/10^7</f>
        <v>0</v>
      </c>
    </row>
    <row r="29" spans="1:21">
      <c r="A29" s="118" t="s">
        <v>24</v>
      </c>
      <c r="B29" s="131" t="s">
        <v>151</v>
      </c>
      <c r="C29" s="131"/>
      <c r="D29" s="131"/>
      <c r="E29" s="131"/>
      <c r="F29" s="131"/>
      <c r="G29" s="131"/>
      <c r="H29" s="131"/>
      <c r="I29" s="131"/>
      <c r="J29" s="131"/>
      <c r="K29" s="120"/>
      <c r="L29" s="122">
        <f t="shared" ref="L29:L74" si="2">K29/10^7</f>
        <v>0</v>
      </c>
      <c r="M29" s="118" t="s">
        <v>23</v>
      </c>
      <c r="N29" s="131" t="s">
        <v>155</v>
      </c>
      <c r="O29" s="130"/>
      <c r="P29" s="130"/>
      <c r="Q29" s="129"/>
      <c r="R29" s="120"/>
      <c r="S29" s="122">
        <f t="shared" ref="S29:S74" si="3">R29/10^7</f>
        <v>0</v>
      </c>
    </row>
    <row r="30" spans="1:21">
      <c r="A30" s="118"/>
      <c r="B30" s="132" t="s">
        <v>80</v>
      </c>
      <c r="C30" s="130"/>
      <c r="D30" s="130"/>
      <c r="E30" s="130"/>
      <c r="F30" s="130"/>
      <c r="G30" s="130"/>
      <c r="H30" s="130"/>
      <c r="I30" s="130"/>
      <c r="J30" s="130"/>
      <c r="K30" s="120"/>
      <c r="L30" s="122">
        <f t="shared" si="2"/>
        <v>0</v>
      </c>
      <c r="M30" s="118"/>
      <c r="N30" s="132" t="s">
        <v>80</v>
      </c>
      <c r="O30" s="130"/>
      <c r="P30" s="130"/>
      <c r="Q30" s="129"/>
      <c r="R30" s="120"/>
      <c r="S30" s="122">
        <f t="shared" si="3"/>
        <v>0</v>
      </c>
    </row>
    <row r="31" spans="1:21" ht="38.25">
      <c r="A31" s="118"/>
      <c r="B31" s="129" t="s">
        <v>156</v>
      </c>
      <c r="C31" s="130"/>
      <c r="D31" s="130"/>
      <c r="E31" s="129"/>
      <c r="F31" s="129"/>
      <c r="G31" s="129"/>
      <c r="H31" s="129"/>
      <c r="I31" s="129"/>
      <c r="J31" s="129"/>
      <c r="K31" s="120"/>
      <c r="L31" s="122">
        <f t="shared" si="2"/>
        <v>0</v>
      </c>
      <c r="M31" s="118"/>
      <c r="N31" s="129" t="s">
        <v>157</v>
      </c>
      <c r="O31" s="130"/>
      <c r="P31" s="130"/>
      <c r="Q31" s="129"/>
      <c r="R31" s="120"/>
      <c r="S31" s="122">
        <f t="shared" si="3"/>
        <v>0</v>
      </c>
    </row>
    <row r="32" spans="1:21">
      <c r="A32" s="118"/>
      <c r="B32" s="132" t="s">
        <v>35</v>
      </c>
      <c r="C32" s="130"/>
      <c r="D32" s="130"/>
      <c r="E32" s="130"/>
      <c r="F32" s="130"/>
      <c r="G32" s="130"/>
      <c r="H32" s="130"/>
      <c r="I32" s="130"/>
      <c r="J32" s="130"/>
      <c r="K32" s="120"/>
      <c r="L32" s="122">
        <f t="shared" si="2"/>
        <v>0</v>
      </c>
      <c r="M32" s="118"/>
      <c r="N32" s="132" t="s">
        <v>35</v>
      </c>
      <c r="O32" s="130"/>
      <c r="P32" s="130"/>
      <c r="Q32" s="129"/>
      <c r="R32" s="120"/>
      <c r="S32" s="122">
        <f t="shared" si="3"/>
        <v>0</v>
      </c>
    </row>
    <row r="33" spans="1:19" ht="38.25">
      <c r="A33" s="118"/>
      <c r="B33" s="129" t="s">
        <v>156</v>
      </c>
      <c r="C33" s="130"/>
      <c r="D33" s="130"/>
      <c r="E33" s="129"/>
      <c r="F33" s="129"/>
      <c r="G33" s="129"/>
      <c r="H33" s="129"/>
      <c r="I33" s="129"/>
      <c r="J33" s="129"/>
      <c r="K33" s="120"/>
      <c r="L33" s="122">
        <f t="shared" si="2"/>
        <v>0</v>
      </c>
      <c r="M33" s="118"/>
      <c r="N33" s="129" t="s">
        <v>157</v>
      </c>
      <c r="O33" s="130"/>
      <c r="P33" s="130"/>
      <c r="Q33" s="129"/>
      <c r="R33" s="120"/>
      <c r="S33" s="122">
        <f t="shared" si="3"/>
        <v>0</v>
      </c>
    </row>
    <row r="34" spans="1:19">
      <c r="A34" s="118"/>
      <c r="B34" s="132" t="s">
        <v>37</v>
      </c>
      <c r="C34" s="130"/>
      <c r="D34" s="130"/>
      <c r="E34" s="130"/>
      <c r="F34" s="130"/>
      <c r="G34" s="130"/>
      <c r="H34" s="130"/>
      <c r="I34" s="130"/>
      <c r="J34" s="130"/>
      <c r="K34" s="120"/>
      <c r="L34" s="122">
        <f t="shared" si="2"/>
        <v>0</v>
      </c>
      <c r="M34" s="118"/>
      <c r="N34" s="132" t="s">
        <v>37</v>
      </c>
      <c r="O34" s="130"/>
      <c r="P34" s="130"/>
      <c r="Q34" s="129"/>
      <c r="R34" s="120"/>
      <c r="S34" s="122">
        <f t="shared" si="3"/>
        <v>0</v>
      </c>
    </row>
    <row r="35" spans="1:19" ht="38.25">
      <c r="A35" s="118"/>
      <c r="B35" s="129" t="s">
        <v>156</v>
      </c>
      <c r="C35" s="130"/>
      <c r="D35" s="130"/>
      <c r="E35" s="129"/>
      <c r="F35" s="129"/>
      <c r="G35" s="129"/>
      <c r="H35" s="129"/>
      <c r="I35" s="129"/>
      <c r="J35" s="129"/>
      <c r="K35" s="120"/>
      <c r="L35" s="122">
        <f t="shared" si="2"/>
        <v>0</v>
      </c>
      <c r="M35" s="118"/>
      <c r="N35" s="129" t="s">
        <v>157</v>
      </c>
      <c r="O35" s="130"/>
      <c r="P35" s="130"/>
      <c r="Q35" s="129"/>
      <c r="R35" s="120"/>
      <c r="S35" s="122">
        <f t="shared" si="3"/>
        <v>0</v>
      </c>
    </row>
    <row r="36" spans="1:19">
      <c r="A36" s="118"/>
      <c r="B36" s="132" t="s">
        <v>38</v>
      </c>
      <c r="C36" s="130"/>
      <c r="D36" s="130"/>
      <c r="E36" s="130"/>
      <c r="F36" s="130"/>
      <c r="G36" s="130"/>
      <c r="H36" s="130"/>
      <c r="I36" s="130"/>
      <c r="J36" s="130"/>
      <c r="K36" s="120"/>
      <c r="L36" s="122">
        <f t="shared" si="2"/>
        <v>0</v>
      </c>
      <c r="M36" s="118"/>
      <c r="N36" s="132" t="s">
        <v>38</v>
      </c>
      <c r="O36" s="130"/>
      <c r="P36" s="130"/>
      <c r="Q36" s="129"/>
      <c r="R36" s="120"/>
      <c r="S36" s="122">
        <f t="shared" si="3"/>
        <v>0</v>
      </c>
    </row>
    <row r="37" spans="1:19" ht="25.5">
      <c r="A37" s="245"/>
      <c r="B37" s="259" t="s">
        <v>323</v>
      </c>
      <c r="C37" s="133" t="s">
        <v>324</v>
      </c>
      <c r="D37" s="134" t="s">
        <v>325</v>
      </c>
      <c r="E37" s="83">
        <v>5</v>
      </c>
      <c r="F37" s="83"/>
      <c r="G37" s="83"/>
      <c r="H37" s="83"/>
      <c r="I37" s="83" t="s">
        <v>326</v>
      </c>
      <c r="J37" s="83"/>
      <c r="K37" s="135">
        <v>101834000</v>
      </c>
      <c r="L37" s="122">
        <f t="shared" si="2"/>
        <v>10.183400000000001</v>
      </c>
      <c r="M37" s="245"/>
      <c r="N37" s="248" t="s">
        <v>353</v>
      </c>
      <c r="O37" s="133" t="s">
        <v>324</v>
      </c>
      <c r="P37" s="134" t="s">
        <v>325</v>
      </c>
      <c r="Q37" s="227">
        <v>87.03</v>
      </c>
      <c r="R37" s="135">
        <v>172946000</v>
      </c>
      <c r="S37" s="122"/>
    </row>
    <row r="38" spans="1:19" ht="124.5" customHeight="1">
      <c r="A38" s="247"/>
      <c r="B38" s="259"/>
      <c r="C38" s="133" t="s">
        <v>327</v>
      </c>
      <c r="D38" s="134" t="s">
        <v>328</v>
      </c>
      <c r="E38" s="83"/>
      <c r="F38" s="83"/>
      <c r="G38" s="83"/>
      <c r="H38" s="83"/>
      <c r="I38" s="83"/>
      <c r="J38" s="83"/>
      <c r="K38" s="135">
        <v>9913800</v>
      </c>
      <c r="L38" s="122">
        <f t="shared" si="2"/>
        <v>0.99138000000000004</v>
      </c>
      <c r="M38" s="246"/>
      <c r="N38" s="249"/>
      <c r="O38" s="133" t="s">
        <v>354</v>
      </c>
      <c r="P38" s="134" t="s">
        <v>355</v>
      </c>
      <c r="Q38" s="229"/>
      <c r="R38" s="135">
        <v>4172000</v>
      </c>
      <c r="S38" s="122"/>
    </row>
    <row r="39" spans="1:19" ht="89.25">
      <c r="A39" s="245"/>
      <c r="B39" s="259"/>
      <c r="C39" s="133" t="s">
        <v>329</v>
      </c>
      <c r="D39" s="134" t="s">
        <v>330</v>
      </c>
      <c r="E39" s="83"/>
      <c r="F39" s="83"/>
      <c r="G39" s="83"/>
      <c r="H39" s="83"/>
      <c r="I39" s="83"/>
      <c r="J39" s="83"/>
      <c r="K39" s="135">
        <v>20217770</v>
      </c>
      <c r="L39" s="122">
        <f t="shared" si="2"/>
        <v>2.0217770000000002</v>
      </c>
      <c r="M39" s="247"/>
      <c r="N39" s="250"/>
      <c r="O39" s="133" t="s">
        <v>356</v>
      </c>
      <c r="P39" s="136" t="s">
        <v>357</v>
      </c>
      <c r="Q39" s="83"/>
      <c r="R39" s="137">
        <v>29600000</v>
      </c>
      <c r="S39" s="122"/>
    </row>
    <row r="40" spans="1:19" ht="89.25">
      <c r="A40" s="246"/>
      <c r="B40" s="259"/>
      <c r="C40" s="133" t="s">
        <v>331</v>
      </c>
      <c r="D40" s="134" t="s">
        <v>332</v>
      </c>
      <c r="E40" s="83"/>
      <c r="F40" s="83"/>
      <c r="G40" s="83"/>
      <c r="H40" s="83"/>
      <c r="I40" s="83"/>
      <c r="J40" s="83"/>
      <c r="K40" s="135">
        <v>88842912</v>
      </c>
      <c r="L40" s="122">
        <f t="shared" si="2"/>
        <v>8.8842911999999998</v>
      </c>
      <c r="M40" s="118"/>
      <c r="N40" s="138" t="s">
        <v>358</v>
      </c>
      <c r="O40" s="133" t="s">
        <v>359</v>
      </c>
      <c r="P40" s="139" t="s">
        <v>360</v>
      </c>
      <c r="Q40" s="114"/>
      <c r="R40" s="137">
        <v>208128000</v>
      </c>
      <c r="S40" s="122"/>
    </row>
    <row r="41" spans="1:19" ht="76.5">
      <c r="A41" s="246"/>
      <c r="B41" s="259"/>
      <c r="C41" s="133" t="s">
        <v>333</v>
      </c>
      <c r="D41" s="134" t="s">
        <v>334</v>
      </c>
      <c r="E41" s="83"/>
      <c r="F41" s="83"/>
      <c r="G41" s="83"/>
      <c r="H41" s="83"/>
      <c r="I41" s="83"/>
      <c r="J41" s="83"/>
      <c r="K41" s="140">
        <v>2000000</v>
      </c>
      <c r="L41" s="122">
        <f t="shared" si="2"/>
        <v>0.2</v>
      </c>
      <c r="M41" s="245"/>
      <c r="N41" s="227" t="s">
        <v>361</v>
      </c>
      <c r="O41" s="133" t="s">
        <v>362</v>
      </c>
      <c r="P41" s="134" t="s">
        <v>355</v>
      </c>
      <c r="Q41" s="227">
        <v>57.18</v>
      </c>
      <c r="R41" s="140">
        <v>9997233</v>
      </c>
      <c r="S41" s="122"/>
    </row>
    <row r="42" spans="1:19" ht="63.75">
      <c r="A42" s="247"/>
      <c r="B42" s="259"/>
      <c r="C42" s="133" t="s">
        <v>335</v>
      </c>
      <c r="D42" s="134" t="s">
        <v>336</v>
      </c>
      <c r="E42" s="83"/>
      <c r="F42" s="83"/>
      <c r="G42" s="83"/>
      <c r="H42" s="83"/>
      <c r="I42" s="83"/>
      <c r="J42" s="83"/>
      <c r="K42" s="140">
        <v>3500000</v>
      </c>
      <c r="L42" s="122">
        <f t="shared" si="2"/>
        <v>0.35</v>
      </c>
      <c r="M42" s="246"/>
      <c r="N42" s="228"/>
      <c r="O42" s="133" t="s">
        <v>363</v>
      </c>
      <c r="P42" s="134" t="s">
        <v>364</v>
      </c>
      <c r="Q42" s="228"/>
      <c r="R42" s="140">
        <v>6000000</v>
      </c>
      <c r="S42" s="122"/>
    </row>
    <row r="43" spans="1:19" ht="51">
      <c r="A43" s="118"/>
      <c r="B43" s="133" t="s">
        <v>337</v>
      </c>
      <c r="C43" s="133" t="s">
        <v>194</v>
      </c>
      <c r="D43" s="83" t="s">
        <v>195</v>
      </c>
      <c r="E43" s="83">
        <v>5</v>
      </c>
      <c r="F43" s="83"/>
      <c r="G43" s="83"/>
      <c r="H43" s="83"/>
      <c r="I43" s="83" t="s">
        <v>338</v>
      </c>
      <c r="J43" s="83"/>
      <c r="K43" s="140">
        <v>403724853.56999999</v>
      </c>
      <c r="L43" s="122">
        <f t="shared" si="2"/>
        <v>40.372485357000002</v>
      </c>
      <c r="M43" s="246"/>
      <c r="N43" s="228"/>
      <c r="O43" s="133" t="s">
        <v>365</v>
      </c>
      <c r="P43" s="134" t="s">
        <v>366</v>
      </c>
      <c r="Q43" s="228"/>
      <c r="R43" s="140">
        <v>12311000</v>
      </c>
      <c r="S43" s="122"/>
    </row>
    <row r="44" spans="1:19" ht="51">
      <c r="A44" s="118"/>
      <c r="B44" s="133" t="s">
        <v>339</v>
      </c>
      <c r="C44" s="133" t="s">
        <v>196</v>
      </c>
      <c r="D44" s="83" t="s">
        <v>195</v>
      </c>
      <c r="E44" s="83">
        <v>2</v>
      </c>
      <c r="F44" s="83"/>
      <c r="G44" s="83"/>
      <c r="H44" s="83"/>
      <c r="I44" s="83"/>
      <c r="J44" s="83"/>
      <c r="K44" s="140">
        <v>47294859.270000003</v>
      </c>
      <c r="L44" s="122">
        <f t="shared" si="2"/>
        <v>4.7294859270000007</v>
      </c>
      <c r="M44" s="246"/>
      <c r="N44" s="228"/>
      <c r="O44" s="133" t="s">
        <v>367</v>
      </c>
      <c r="P44" s="134" t="s">
        <v>366</v>
      </c>
      <c r="Q44" s="228"/>
      <c r="R44" s="140">
        <v>10630000</v>
      </c>
      <c r="S44" s="122"/>
    </row>
    <row r="45" spans="1:19" ht="76.5">
      <c r="A45" s="227"/>
      <c r="B45" s="248" t="s">
        <v>439</v>
      </c>
      <c r="C45" s="141" t="s">
        <v>340</v>
      </c>
      <c r="D45" s="136" t="s">
        <v>222</v>
      </c>
      <c r="E45" s="83"/>
      <c r="F45" s="83"/>
      <c r="G45" s="83"/>
      <c r="H45" s="83"/>
      <c r="I45" s="83"/>
      <c r="J45" s="83"/>
      <c r="K45" s="142">
        <v>2000000</v>
      </c>
      <c r="L45" s="122">
        <f t="shared" ref="L45:L55" si="4">K45/10^7</f>
        <v>0.2</v>
      </c>
      <c r="M45" s="246"/>
      <c r="N45" s="228"/>
      <c r="O45" s="133" t="s">
        <v>368</v>
      </c>
      <c r="P45" s="134" t="s">
        <v>366</v>
      </c>
      <c r="Q45" s="228"/>
      <c r="R45" s="140">
        <v>9904000</v>
      </c>
      <c r="S45" s="122"/>
    </row>
    <row r="46" spans="1:19" ht="51">
      <c r="A46" s="228"/>
      <c r="B46" s="249"/>
      <c r="C46" s="133" t="s">
        <v>341</v>
      </c>
      <c r="D46" s="136" t="s">
        <v>222</v>
      </c>
      <c r="E46" s="83"/>
      <c r="F46" s="83"/>
      <c r="G46" s="83"/>
      <c r="H46" s="83"/>
      <c r="I46" s="83"/>
      <c r="J46" s="83"/>
      <c r="K46" s="142">
        <v>2500000</v>
      </c>
      <c r="L46" s="122">
        <f t="shared" si="4"/>
        <v>0.25</v>
      </c>
      <c r="M46" s="246"/>
      <c r="N46" s="228"/>
      <c r="O46" s="133" t="s">
        <v>369</v>
      </c>
      <c r="P46" s="136" t="s">
        <v>357</v>
      </c>
      <c r="Q46" s="228"/>
      <c r="R46" s="137">
        <v>9471000</v>
      </c>
      <c r="S46" s="122"/>
    </row>
    <row r="47" spans="1:19" ht="51">
      <c r="A47" s="228"/>
      <c r="B47" s="249"/>
      <c r="C47" s="133" t="s">
        <v>342</v>
      </c>
      <c r="D47" s="134"/>
      <c r="E47" s="83"/>
      <c r="F47" s="83"/>
      <c r="G47" s="83"/>
      <c r="H47" s="83"/>
      <c r="I47" s="83"/>
      <c r="J47" s="83"/>
      <c r="K47" s="142">
        <v>6000000</v>
      </c>
      <c r="L47" s="122">
        <f t="shared" si="4"/>
        <v>0.6</v>
      </c>
      <c r="M47" s="246"/>
      <c r="N47" s="228"/>
      <c r="O47" s="133" t="s">
        <v>370</v>
      </c>
      <c r="P47" s="136" t="s">
        <v>366</v>
      </c>
      <c r="Q47" s="228"/>
      <c r="R47" s="142">
        <v>10149000</v>
      </c>
      <c r="S47" s="122"/>
    </row>
    <row r="48" spans="1:19" ht="63.75">
      <c r="A48" s="228"/>
      <c r="B48" s="249"/>
      <c r="C48" s="141" t="s">
        <v>343</v>
      </c>
      <c r="D48" s="139" t="s">
        <v>344</v>
      </c>
      <c r="E48" s="139"/>
      <c r="F48" s="139"/>
      <c r="G48" s="139"/>
      <c r="H48" s="139"/>
      <c r="I48" s="139"/>
      <c r="J48" s="139"/>
      <c r="K48" s="142">
        <v>6000000</v>
      </c>
      <c r="L48" s="122">
        <f t="shared" si="4"/>
        <v>0.6</v>
      </c>
      <c r="M48" s="246"/>
      <c r="N48" s="228"/>
      <c r="O48" s="141" t="s">
        <v>371</v>
      </c>
      <c r="P48" s="136" t="s">
        <v>357</v>
      </c>
      <c r="Q48" s="228"/>
      <c r="R48" s="137">
        <v>13700000</v>
      </c>
      <c r="S48" s="122"/>
    </row>
    <row r="49" spans="1:19" ht="51">
      <c r="A49" s="228"/>
      <c r="B49" s="249"/>
      <c r="C49" s="141" t="s">
        <v>345</v>
      </c>
      <c r="D49" s="134"/>
      <c r="E49" s="83"/>
      <c r="F49" s="83"/>
      <c r="G49" s="83"/>
      <c r="H49" s="83"/>
      <c r="I49" s="83"/>
      <c r="J49" s="83"/>
      <c r="K49" s="137">
        <v>350000000</v>
      </c>
      <c r="L49" s="122">
        <f t="shared" si="4"/>
        <v>35</v>
      </c>
      <c r="M49" s="247"/>
      <c r="N49" s="229"/>
      <c r="O49" s="141" t="s">
        <v>372</v>
      </c>
      <c r="P49" s="136" t="s">
        <v>357</v>
      </c>
      <c r="Q49" s="229"/>
      <c r="R49" s="137">
        <v>32100000</v>
      </c>
      <c r="S49" s="122"/>
    </row>
    <row r="50" spans="1:19" ht="38.25">
      <c r="A50" s="228"/>
      <c r="B50" s="249"/>
      <c r="C50" s="133" t="s">
        <v>188</v>
      </c>
      <c r="D50" s="83" t="s">
        <v>189</v>
      </c>
      <c r="E50" s="83">
        <v>3</v>
      </c>
      <c r="F50" s="83"/>
      <c r="G50" s="83"/>
      <c r="H50" s="83"/>
      <c r="I50" s="83"/>
      <c r="J50" s="83"/>
      <c r="K50" s="143">
        <v>19321347.57</v>
      </c>
      <c r="L50" s="122">
        <f t="shared" si="4"/>
        <v>1.932134757</v>
      </c>
      <c r="M50" s="118"/>
      <c r="N50" s="133" t="s">
        <v>373</v>
      </c>
      <c r="O50" s="133" t="s">
        <v>186</v>
      </c>
      <c r="P50" s="83" t="s">
        <v>187</v>
      </c>
      <c r="Q50" s="83">
        <v>12.241</v>
      </c>
      <c r="R50" s="143">
        <v>133838647.54000001</v>
      </c>
      <c r="S50" s="122"/>
    </row>
    <row r="51" spans="1:19" ht="38.25">
      <c r="A51" s="228"/>
      <c r="B51" s="249"/>
      <c r="C51" s="133" t="s">
        <v>190</v>
      </c>
      <c r="D51" s="83" t="s">
        <v>191</v>
      </c>
      <c r="E51" s="83">
        <v>1</v>
      </c>
      <c r="F51" s="83"/>
      <c r="G51" s="83"/>
      <c r="H51" s="83"/>
      <c r="I51" s="83"/>
      <c r="J51" s="83"/>
      <c r="K51" s="143">
        <v>27233582.34</v>
      </c>
      <c r="L51" s="122">
        <f t="shared" si="4"/>
        <v>2.723358234</v>
      </c>
      <c r="M51" s="248"/>
      <c r="N51" s="248" t="s">
        <v>374</v>
      </c>
      <c r="O51" s="144" t="s">
        <v>375</v>
      </c>
      <c r="P51" s="139" t="s">
        <v>376</v>
      </c>
      <c r="Q51" s="251">
        <v>7.33</v>
      </c>
      <c r="R51" s="145">
        <v>58800000</v>
      </c>
      <c r="S51" s="122"/>
    </row>
    <row r="52" spans="1:19" ht="66.75" customHeight="1">
      <c r="A52" s="229"/>
      <c r="B52" s="250"/>
      <c r="C52" s="141" t="s">
        <v>346</v>
      </c>
      <c r="D52" s="134" t="s">
        <v>347</v>
      </c>
      <c r="E52" s="83"/>
      <c r="F52" s="83"/>
      <c r="G52" s="83"/>
      <c r="H52" s="83"/>
      <c r="I52" s="83"/>
      <c r="J52" s="83"/>
      <c r="K52" s="142">
        <v>6000000</v>
      </c>
      <c r="L52" s="122">
        <f t="shared" si="4"/>
        <v>0.6</v>
      </c>
      <c r="M52" s="249"/>
      <c r="N52" s="249"/>
      <c r="O52" s="144"/>
      <c r="P52" s="139"/>
      <c r="Q52" s="252"/>
      <c r="R52" s="145"/>
      <c r="S52" s="122"/>
    </row>
    <row r="53" spans="1:19" ht="77.25" customHeight="1">
      <c r="A53" s="227"/>
      <c r="B53" s="248" t="s">
        <v>438</v>
      </c>
      <c r="C53" s="133" t="s">
        <v>348</v>
      </c>
      <c r="D53" s="136" t="s">
        <v>349</v>
      </c>
      <c r="E53" s="83"/>
      <c r="F53" s="83"/>
      <c r="G53" s="83"/>
      <c r="H53" s="83"/>
      <c r="I53" s="83"/>
      <c r="J53" s="83"/>
      <c r="K53" s="142">
        <v>5000000</v>
      </c>
      <c r="L53" s="122">
        <f t="shared" si="4"/>
        <v>0.5</v>
      </c>
      <c r="M53" s="249"/>
      <c r="N53" s="249"/>
      <c r="O53" s="141" t="s">
        <v>377</v>
      </c>
      <c r="P53" s="136" t="s">
        <v>378</v>
      </c>
      <c r="Q53" s="252"/>
      <c r="R53" s="142">
        <v>250000000</v>
      </c>
      <c r="S53" s="122"/>
    </row>
    <row r="54" spans="1:19" ht="75.75" customHeight="1">
      <c r="A54" s="229"/>
      <c r="B54" s="250"/>
      <c r="C54" s="133" t="s">
        <v>179</v>
      </c>
      <c r="D54" s="139" t="s">
        <v>350</v>
      </c>
      <c r="E54" s="139"/>
      <c r="F54" s="139"/>
      <c r="G54" s="139"/>
      <c r="H54" s="139"/>
      <c r="I54" s="139"/>
      <c r="J54" s="139"/>
      <c r="K54" s="145">
        <v>75000000</v>
      </c>
      <c r="L54" s="122">
        <f t="shared" si="4"/>
        <v>7.5</v>
      </c>
      <c r="M54" s="249"/>
      <c r="N54" s="249"/>
      <c r="O54" s="141" t="s">
        <v>379</v>
      </c>
      <c r="P54" s="136" t="s">
        <v>380</v>
      </c>
      <c r="Q54" s="252"/>
      <c r="R54" s="137">
        <v>24070000</v>
      </c>
      <c r="S54" s="122"/>
    </row>
    <row r="55" spans="1:19" ht="63.75">
      <c r="A55" s="133"/>
      <c r="B55" s="133" t="s">
        <v>351</v>
      </c>
      <c r="C55" s="133" t="s">
        <v>192</v>
      </c>
      <c r="D55" s="83" t="s">
        <v>193</v>
      </c>
      <c r="E55" s="83">
        <v>2</v>
      </c>
      <c r="F55" s="83"/>
      <c r="G55" s="83"/>
      <c r="H55" s="83"/>
      <c r="I55" s="83" t="s">
        <v>352</v>
      </c>
      <c r="J55" s="83"/>
      <c r="K55" s="143">
        <v>299413890.48000002</v>
      </c>
      <c r="L55" s="122">
        <f t="shared" si="4"/>
        <v>29.941389048000001</v>
      </c>
      <c r="M55" s="249"/>
      <c r="N55" s="249"/>
      <c r="O55" s="141" t="s">
        <v>381</v>
      </c>
      <c r="P55" s="136" t="s">
        <v>382</v>
      </c>
      <c r="Q55" s="252"/>
      <c r="R55" s="137">
        <v>28300000</v>
      </c>
      <c r="S55" s="122"/>
    </row>
    <row r="56" spans="1:19" ht="63.75">
      <c r="A56" s="146"/>
      <c r="B56" s="146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249"/>
      <c r="N56" s="249"/>
      <c r="O56" s="148" t="s">
        <v>181</v>
      </c>
      <c r="P56" s="83" t="s">
        <v>350</v>
      </c>
      <c r="Q56" s="252"/>
      <c r="R56" s="143">
        <v>26084000</v>
      </c>
      <c r="S56" s="122"/>
    </row>
    <row r="57" spans="1:19" ht="63.75">
      <c r="A57" s="118"/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249"/>
      <c r="N57" s="249"/>
      <c r="O57" s="141" t="s">
        <v>383</v>
      </c>
      <c r="P57" s="136" t="s">
        <v>380</v>
      </c>
      <c r="Q57" s="252"/>
      <c r="R57" s="137">
        <v>34650000</v>
      </c>
      <c r="S57" s="122"/>
    </row>
    <row r="58" spans="1:19" ht="66" customHeight="1">
      <c r="A58" s="118"/>
      <c r="B58" s="129"/>
      <c r="C58" s="130"/>
      <c r="D58" s="130"/>
      <c r="E58" s="129"/>
      <c r="F58" s="129"/>
      <c r="G58" s="129"/>
      <c r="H58" s="129"/>
      <c r="I58" s="129"/>
      <c r="J58" s="129"/>
      <c r="K58" s="120"/>
      <c r="L58" s="122"/>
      <c r="M58" s="250"/>
      <c r="N58" s="250"/>
      <c r="O58" s="133" t="s">
        <v>182</v>
      </c>
      <c r="P58" s="83" t="s">
        <v>183</v>
      </c>
      <c r="Q58" s="253"/>
      <c r="R58" s="143">
        <v>33345000</v>
      </c>
      <c r="S58" s="122"/>
    </row>
    <row r="59" spans="1:19" ht="51">
      <c r="A59" s="118"/>
      <c r="B59" s="129"/>
      <c r="C59" s="130"/>
      <c r="D59" s="130"/>
      <c r="E59" s="129"/>
      <c r="F59" s="129"/>
      <c r="G59" s="129"/>
      <c r="H59" s="129"/>
      <c r="I59" s="129"/>
      <c r="J59" s="129"/>
      <c r="K59" s="120"/>
      <c r="L59" s="122"/>
      <c r="M59" s="248"/>
      <c r="N59" s="248" t="s">
        <v>384</v>
      </c>
      <c r="O59" s="141" t="s">
        <v>385</v>
      </c>
      <c r="P59" s="136" t="s">
        <v>386</v>
      </c>
      <c r="Q59" s="251">
        <v>31.8</v>
      </c>
      <c r="R59" s="137">
        <v>724500000</v>
      </c>
      <c r="S59" s="122"/>
    </row>
    <row r="60" spans="1:19" ht="63.75">
      <c r="A60" s="118"/>
      <c r="B60" s="129"/>
      <c r="C60" s="130"/>
      <c r="D60" s="130"/>
      <c r="E60" s="129"/>
      <c r="F60" s="129"/>
      <c r="G60" s="129"/>
      <c r="H60" s="129"/>
      <c r="I60" s="129"/>
      <c r="J60" s="129"/>
      <c r="K60" s="120"/>
      <c r="L60" s="122"/>
      <c r="M60" s="249"/>
      <c r="N60" s="249"/>
      <c r="O60" s="141" t="s">
        <v>387</v>
      </c>
      <c r="P60" s="136" t="s">
        <v>349</v>
      </c>
      <c r="Q60" s="252"/>
      <c r="R60" s="142">
        <v>4800000</v>
      </c>
      <c r="S60" s="122"/>
    </row>
    <row r="61" spans="1:19" ht="51">
      <c r="A61" s="118"/>
      <c r="B61" s="129"/>
      <c r="C61" s="130"/>
      <c r="D61" s="130"/>
      <c r="E61" s="129"/>
      <c r="F61" s="129"/>
      <c r="G61" s="129"/>
      <c r="H61" s="129"/>
      <c r="I61" s="129"/>
      <c r="J61" s="129"/>
      <c r="K61" s="120"/>
      <c r="L61" s="122"/>
      <c r="M61" s="249"/>
      <c r="N61" s="249"/>
      <c r="O61" s="141" t="s">
        <v>388</v>
      </c>
      <c r="P61" s="149" t="s">
        <v>389</v>
      </c>
      <c r="Q61" s="252"/>
      <c r="R61" s="150">
        <v>43700000</v>
      </c>
      <c r="S61" s="122"/>
    </row>
    <row r="62" spans="1:19" ht="63.75">
      <c r="A62" s="118"/>
      <c r="B62" s="129"/>
      <c r="C62" s="130"/>
      <c r="D62" s="130"/>
      <c r="E62" s="129"/>
      <c r="F62" s="129"/>
      <c r="G62" s="129"/>
      <c r="H62" s="129"/>
      <c r="I62" s="129"/>
      <c r="J62" s="129"/>
      <c r="K62" s="120"/>
      <c r="L62" s="122"/>
      <c r="M62" s="249"/>
      <c r="N62" s="249"/>
      <c r="O62" s="141" t="s">
        <v>390</v>
      </c>
      <c r="P62" s="136" t="s">
        <v>349</v>
      </c>
      <c r="Q62" s="252"/>
      <c r="R62" s="142">
        <v>12500000</v>
      </c>
      <c r="S62" s="122"/>
    </row>
    <row r="63" spans="1:19" ht="38.25">
      <c r="A63" s="118"/>
      <c r="B63" s="129"/>
      <c r="C63" s="130"/>
      <c r="D63" s="130"/>
      <c r="E63" s="129"/>
      <c r="F63" s="129"/>
      <c r="G63" s="129"/>
      <c r="H63" s="129"/>
      <c r="I63" s="129"/>
      <c r="J63" s="129"/>
      <c r="K63" s="120"/>
      <c r="L63" s="122"/>
      <c r="M63" s="249"/>
      <c r="N63" s="249"/>
      <c r="O63" s="141" t="s">
        <v>391</v>
      </c>
      <c r="P63" s="139" t="s">
        <v>380</v>
      </c>
      <c r="Q63" s="252"/>
      <c r="R63" s="145">
        <v>16900000</v>
      </c>
      <c r="S63" s="122"/>
    </row>
    <row r="64" spans="1:19" ht="51">
      <c r="A64" s="118"/>
      <c r="B64" s="129"/>
      <c r="C64" s="130"/>
      <c r="D64" s="130"/>
      <c r="E64" s="129"/>
      <c r="F64" s="129"/>
      <c r="G64" s="129"/>
      <c r="H64" s="129"/>
      <c r="I64" s="129"/>
      <c r="J64" s="129"/>
      <c r="K64" s="120"/>
      <c r="L64" s="122"/>
      <c r="M64" s="249"/>
      <c r="N64" s="249"/>
      <c r="O64" s="141" t="s">
        <v>392</v>
      </c>
      <c r="P64" s="136" t="s">
        <v>393</v>
      </c>
      <c r="Q64" s="252"/>
      <c r="R64" s="137">
        <v>7719000</v>
      </c>
      <c r="S64" s="122"/>
    </row>
    <row r="65" spans="1:19" ht="38.25">
      <c r="A65" s="118"/>
      <c r="B65" s="129"/>
      <c r="C65" s="130"/>
      <c r="D65" s="130"/>
      <c r="E65" s="129"/>
      <c r="F65" s="129"/>
      <c r="G65" s="129"/>
      <c r="H65" s="129"/>
      <c r="I65" s="129"/>
      <c r="J65" s="129"/>
      <c r="K65" s="120"/>
      <c r="L65" s="122"/>
      <c r="M65" s="249"/>
      <c r="N65" s="249"/>
      <c r="O65" s="141" t="s">
        <v>394</v>
      </c>
      <c r="P65" s="136" t="s">
        <v>395</v>
      </c>
      <c r="Q65" s="252"/>
      <c r="R65" s="137">
        <v>17527000</v>
      </c>
      <c r="S65" s="122"/>
    </row>
    <row r="66" spans="1:19" ht="51">
      <c r="A66" s="118"/>
      <c r="B66" s="129"/>
      <c r="C66" s="130"/>
      <c r="D66" s="130"/>
      <c r="E66" s="129"/>
      <c r="F66" s="129"/>
      <c r="G66" s="129"/>
      <c r="H66" s="129"/>
      <c r="I66" s="129"/>
      <c r="J66" s="129"/>
      <c r="K66" s="120"/>
      <c r="L66" s="122"/>
      <c r="M66" s="250"/>
      <c r="N66" s="250"/>
      <c r="O66" s="141" t="s">
        <v>396</v>
      </c>
      <c r="P66" s="136" t="s">
        <v>395</v>
      </c>
      <c r="Q66" s="253"/>
      <c r="R66" s="137">
        <v>5562000</v>
      </c>
      <c r="S66" s="122"/>
    </row>
    <row r="67" spans="1:19" ht="38.25">
      <c r="A67" s="118"/>
      <c r="B67" s="129"/>
      <c r="C67" s="130"/>
      <c r="D67" s="130"/>
      <c r="E67" s="129"/>
      <c r="F67" s="129"/>
      <c r="G67" s="129"/>
      <c r="H67" s="129"/>
      <c r="I67" s="129"/>
      <c r="J67" s="129"/>
      <c r="K67" s="120"/>
      <c r="L67" s="122"/>
      <c r="M67" s="248"/>
      <c r="N67" s="248" t="s">
        <v>397</v>
      </c>
      <c r="O67" s="133" t="s">
        <v>398</v>
      </c>
      <c r="P67" s="136" t="s">
        <v>349</v>
      </c>
      <c r="Q67" s="227">
        <v>14.5</v>
      </c>
      <c r="R67" s="142">
        <v>10000000</v>
      </c>
      <c r="S67" s="122"/>
    </row>
    <row r="68" spans="1:19" ht="63.75">
      <c r="A68" s="118"/>
      <c r="B68" s="129"/>
      <c r="C68" s="130"/>
      <c r="D68" s="130"/>
      <c r="E68" s="129"/>
      <c r="F68" s="129"/>
      <c r="G68" s="129"/>
      <c r="H68" s="129"/>
      <c r="I68" s="129"/>
      <c r="J68" s="129"/>
      <c r="K68" s="120"/>
      <c r="L68" s="122"/>
      <c r="M68" s="249"/>
      <c r="N68" s="249"/>
      <c r="O68" s="133" t="s">
        <v>399</v>
      </c>
      <c r="P68" s="136" t="s">
        <v>400</v>
      </c>
      <c r="Q68" s="228"/>
      <c r="R68" s="142">
        <v>20000000</v>
      </c>
      <c r="S68" s="122"/>
    </row>
    <row r="69" spans="1:19" ht="51">
      <c r="A69" s="118"/>
      <c r="B69" s="129"/>
      <c r="C69" s="130"/>
      <c r="D69" s="130"/>
      <c r="E69" s="129"/>
      <c r="F69" s="129"/>
      <c r="G69" s="129"/>
      <c r="H69" s="129"/>
      <c r="I69" s="129"/>
      <c r="J69" s="129"/>
      <c r="K69" s="120"/>
      <c r="L69" s="122"/>
      <c r="M69" s="249"/>
      <c r="N69" s="249"/>
      <c r="O69" s="141" t="s">
        <v>401</v>
      </c>
      <c r="P69" s="149"/>
      <c r="Q69" s="228"/>
      <c r="R69" s="137">
        <v>43600000</v>
      </c>
      <c r="S69" s="122"/>
    </row>
    <row r="70" spans="1:19" ht="38.25">
      <c r="A70" s="118"/>
      <c r="B70" s="129"/>
      <c r="C70" s="130"/>
      <c r="D70" s="130"/>
      <c r="E70" s="129"/>
      <c r="F70" s="129"/>
      <c r="G70" s="129"/>
      <c r="H70" s="129"/>
      <c r="I70" s="129"/>
      <c r="J70" s="129"/>
      <c r="K70" s="120"/>
      <c r="L70" s="122"/>
      <c r="M70" s="249"/>
      <c r="N70" s="249"/>
      <c r="O70" s="141" t="s">
        <v>402</v>
      </c>
      <c r="P70" s="136" t="s">
        <v>403</v>
      </c>
      <c r="Q70" s="228"/>
      <c r="R70" s="142">
        <v>21300000</v>
      </c>
      <c r="S70" s="122"/>
    </row>
    <row r="71" spans="1:19" ht="51">
      <c r="A71" s="118"/>
      <c r="B71" s="129"/>
      <c r="C71" s="130"/>
      <c r="D71" s="130"/>
      <c r="E71" s="129"/>
      <c r="F71" s="129"/>
      <c r="G71" s="129"/>
      <c r="H71" s="129"/>
      <c r="I71" s="129"/>
      <c r="J71" s="129"/>
      <c r="K71" s="120"/>
      <c r="L71" s="122"/>
      <c r="M71" s="250"/>
      <c r="N71" s="250"/>
      <c r="O71" s="141" t="s">
        <v>404</v>
      </c>
      <c r="P71" s="136" t="s">
        <v>405</v>
      </c>
      <c r="Q71" s="229"/>
      <c r="R71" s="137">
        <v>12500000</v>
      </c>
      <c r="S71" s="122"/>
    </row>
    <row r="72" spans="1:19" ht="38.25">
      <c r="A72" s="118"/>
      <c r="B72" s="129"/>
      <c r="C72" s="130"/>
      <c r="D72" s="130"/>
      <c r="E72" s="129"/>
      <c r="F72" s="129"/>
      <c r="G72" s="129"/>
      <c r="H72" s="129"/>
      <c r="I72" s="129"/>
      <c r="J72" s="129"/>
      <c r="K72" s="120"/>
      <c r="L72" s="122"/>
      <c r="M72" s="133"/>
      <c r="N72" s="133" t="s">
        <v>406</v>
      </c>
      <c r="O72" s="133" t="s">
        <v>184</v>
      </c>
      <c r="P72" s="83" t="s">
        <v>185</v>
      </c>
      <c r="Q72" s="83">
        <v>15.25</v>
      </c>
      <c r="R72" s="143">
        <v>168762399.6794</v>
      </c>
      <c r="S72" s="122"/>
    </row>
    <row r="73" spans="1:19">
      <c r="A73" s="118"/>
      <c r="B73" s="132" t="s">
        <v>36</v>
      </c>
      <c r="C73" s="130"/>
      <c r="D73" s="130"/>
      <c r="E73" s="130"/>
      <c r="F73" s="130"/>
      <c r="G73" s="130"/>
      <c r="H73" s="130"/>
      <c r="I73" s="130"/>
      <c r="J73" s="130"/>
      <c r="K73" s="120"/>
      <c r="L73" s="122">
        <f t="shared" si="2"/>
        <v>0</v>
      </c>
      <c r="M73" s="118"/>
      <c r="N73" s="132" t="s">
        <v>36</v>
      </c>
      <c r="O73" s="130"/>
      <c r="P73" s="130"/>
      <c r="Q73" s="129"/>
      <c r="R73" s="120"/>
      <c r="S73" s="122">
        <f t="shared" si="3"/>
        <v>0</v>
      </c>
    </row>
    <row r="74" spans="1:19" ht="38.25">
      <c r="A74" s="118"/>
      <c r="B74" s="129" t="s">
        <v>156</v>
      </c>
      <c r="C74" s="130"/>
      <c r="D74" s="130"/>
      <c r="E74" s="129"/>
      <c r="F74" s="129"/>
      <c r="G74" s="129"/>
      <c r="H74" s="129"/>
      <c r="I74" s="129"/>
      <c r="J74" s="129"/>
      <c r="K74" s="120"/>
      <c r="L74" s="122">
        <f t="shared" si="2"/>
        <v>0</v>
      </c>
      <c r="M74" s="118"/>
      <c r="N74" s="129" t="s">
        <v>157</v>
      </c>
      <c r="O74" s="130"/>
      <c r="P74" s="130"/>
      <c r="Q74" s="129"/>
      <c r="R74" s="120"/>
      <c r="S74" s="122">
        <f t="shared" si="3"/>
        <v>0</v>
      </c>
    </row>
    <row r="76" spans="1:19">
      <c r="A76" s="260" t="s">
        <v>142</v>
      </c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2"/>
      <c r="M76" s="260" t="str">
        <f>A76</f>
        <v>Transmission Division (TD) - III</v>
      </c>
      <c r="N76" s="261"/>
      <c r="O76" s="261"/>
      <c r="P76" s="261"/>
      <c r="Q76" s="261"/>
      <c r="R76" s="261"/>
      <c r="S76" s="262"/>
    </row>
    <row r="77" spans="1:19">
      <c r="A77" s="151"/>
      <c r="B77" s="152"/>
      <c r="C77" s="151"/>
      <c r="D77" s="151"/>
      <c r="E77" s="151"/>
      <c r="F77" s="151"/>
      <c r="G77" s="151"/>
      <c r="H77" s="151"/>
      <c r="I77" s="151"/>
      <c r="J77" s="151"/>
      <c r="K77" s="151"/>
    </row>
    <row r="78" spans="1:19" ht="11.25" customHeight="1">
      <c r="A78" s="264" t="s">
        <v>56</v>
      </c>
      <c r="B78" s="266" t="s">
        <v>0</v>
      </c>
      <c r="C78" s="264" t="s">
        <v>440</v>
      </c>
      <c r="D78" s="264" t="s">
        <v>441</v>
      </c>
      <c r="E78" s="264" t="s">
        <v>152</v>
      </c>
      <c r="F78" s="268" t="s">
        <v>153</v>
      </c>
      <c r="G78" s="269"/>
      <c r="H78" s="269"/>
      <c r="I78" s="269"/>
      <c r="J78" s="270"/>
      <c r="K78" s="264" t="s">
        <v>442</v>
      </c>
      <c r="L78" s="264" t="s">
        <v>154</v>
      </c>
      <c r="M78" s="264" t="s">
        <v>56</v>
      </c>
      <c r="N78" s="264" t="s">
        <v>0</v>
      </c>
      <c r="O78" s="264" t="s">
        <v>440</v>
      </c>
      <c r="P78" s="264" t="s">
        <v>441</v>
      </c>
      <c r="Q78" s="264" t="s">
        <v>443</v>
      </c>
      <c r="R78" s="264" t="s">
        <v>444</v>
      </c>
      <c r="S78" s="264" t="s">
        <v>154</v>
      </c>
    </row>
    <row r="79" spans="1:19" ht="30" customHeight="1">
      <c r="A79" s="265"/>
      <c r="B79" s="267"/>
      <c r="C79" s="265"/>
      <c r="D79" s="265"/>
      <c r="E79" s="265"/>
      <c r="F79" s="117" t="s">
        <v>80</v>
      </c>
      <c r="G79" s="117" t="s">
        <v>35</v>
      </c>
      <c r="H79" s="117" t="s">
        <v>37</v>
      </c>
      <c r="I79" s="117" t="s">
        <v>38</v>
      </c>
      <c r="J79" s="117" t="s">
        <v>36</v>
      </c>
      <c r="K79" s="265"/>
      <c r="L79" s="265"/>
      <c r="M79" s="265"/>
      <c r="N79" s="265"/>
      <c r="O79" s="265"/>
      <c r="P79" s="265"/>
      <c r="Q79" s="265"/>
      <c r="R79" s="265"/>
      <c r="S79" s="265"/>
    </row>
    <row r="80" spans="1:19">
      <c r="A80" s="153"/>
      <c r="B80" s="154"/>
      <c r="C80" s="155"/>
      <c r="D80" s="155"/>
      <c r="E80" s="155"/>
      <c r="F80" s="155"/>
      <c r="G80" s="155"/>
      <c r="H80" s="155"/>
      <c r="I80" s="155"/>
      <c r="J80" s="155"/>
      <c r="K80" s="155"/>
      <c r="L80" s="156">
        <f>K80/10^7</f>
        <v>0</v>
      </c>
      <c r="M80" s="153"/>
      <c r="N80" s="157"/>
      <c r="O80" s="158"/>
      <c r="P80" s="158"/>
      <c r="Q80" s="157"/>
      <c r="R80" s="155"/>
      <c r="S80" s="156">
        <f>R80/10^7</f>
        <v>0</v>
      </c>
    </row>
    <row r="81" spans="1:19">
      <c r="A81" s="153" t="s">
        <v>24</v>
      </c>
      <c r="B81" s="159" t="s">
        <v>151</v>
      </c>
      <c r="C81" s="159"/>
      <c r="D81" s="159"/>
      <c r="E81" s="159"/>
      <c r="F81" s="159"/>
      <c r="G81" s="159"/>
      <c r="H81" s="159"/>
      <c r="I81" s="159"/>
      <c r="J81" s="159"/>
      <c r="K81" s="155"/>
      <c r="L81" s="156">
        <f t="shared" ref="L81:L99" si="5">K81/10^7</f>
        <v>0</v>
      </c>
      <c r="M81" s="153" t="s">
        <v>23</v>
      </c>
      <c r="N81" s="159" t="s">
        <v>155</v>
      </c>
      <c r="O81" s="158"/>
      <c r="P81" s="158"/>
      <c r="Q81" s="157"/>
      <c r="R81" s="155"/>
      <c r="S81" s="156">
        <f t="shared" ref="S81:S99" si="6">R81/10^7</f>
        <v>0</v>
      </c>
    </row>
    <row r="82" spans="1:19">
      <c r="A82" s="153"/>
      <c r="B82" s="160" t="s">
        <v>80</v>
      </c>
      <c r="C82" s="158"/>
      <c r="D82" s="158"/>
      <c r="E82" s="158"/>
      <c r="F82" s="158"/>
      <c r="G82" s="158"/>
      <c r="H82" s="158"/>
      <c r="I82" s="158"/>
      <c r="J82" s="158"/>
      <c r="K82" s="155"/>
      <c r="L82" s="156">
        <f t="shared" si="5"/>
        <v>0</v>
      </c>
      <c r="M82" s="153"/>
      <c r="N82" s="160" t="s">
        <v>80</v>
      </c>
      <c r="O82" s="158"/>
      <c r="P82" s="158"/>
      <c r="Q82" s="157"/>
      <c r="R82" s="155"/>
      <c r="S82" s="156">
        <f t="shared" si="6"/>
        <v>0</v>
      </c>
    </row>
    <row r="83" spans="1:19" ht="38.25">
      <c r="A83" s="153"/>
      <c r="B83" s="157" t="s">
        <v>156</v>
      </c>
      <c r="C83" s="158"/>
      <c r="D83" s="158"/>
      <c r="E83" s="157"/>
      <c r="F83" s="157"/>
      <c r="G83" s="157"/>
      <c r="H83" s="157"/>
      <c r="I83" s="157"/>
      <c r="J83" s="157"/>
      <c r="K83" s="155"/>
      <c r="L83" s="156">
        <f t="shared" si="5"/>
        <v>0</v>
      </c>
      <c r="M83" s="153"/>
      <c r="N83" s="157" t="s">
        <v>157</v>
      </c>
      <c r="O83" s="158"/>
      <c r="P83" s="158"/>
      <c r="Q83" s="157"/>
      <c r="R83" s="155"/>
      <c r="S83" s="156">
        <f t="shared" si="6"/>
        <v>0</v>
      </c>
    </row>
    <row r="84" spans="1:19">
      <c r="A84" s="153"/>
      <c r="B84" s="160" t="s">
        <v>35</v>
      </c>
      <c r="C84" s="158"/>
      <c r="D84" s="158"/>
      <c r="E84" s="158"/>
      <c r="F84" s="158"/>
      <c r="G84" s="158"/>
      <c r="H84" s="158"/>
      <c r="I84" s="158"/>
      <c r="J84" s="158"/>
      <c r="K84" s="155"/>
      <c r="L84" s="156">
        <f t="shared" si="5"/>
        <v>0</v>
      </c>
      <c r="M84" s="153"/>
      <c r="N84" s="160" t="s">
        <v>35</v>
      </c>
      <c r="O84" s="158"/>
      <c r="P84" s="158"/>
      <c r="Q84" s="157"/>
      <c r="R84" s="155"/>
      <c r="S84" s="156">
        <f t="shared" si="6"/>
        <v>0</v>
      </c>
    </row>
    <row r="85" spans="1:19" ht="38.25">
      <c r="A85" s="153"/>
      <c r="B85" s="157" t="s">
        <v>156</v>
      </c>
      <c r="C85" s="158"/>
      <c r="D85" s="158"/>
      <c r="E85" s="157"/>
      <c r="F85" s="157"/>
      <c r="G85" s="157"/>
      <c r="H85" s="157"/>
      <c r="I85" s="157"/>
      <c r="J85" s="157"/>
      <c r="K85" s="155"/>
      <c r="L85" s="156">
        <f t="shared" si="5"/>
        <v>0</v>
      </c>
      <c r="M85" s="153"/>
      <c r="N85" s="157" t="s">
        <v>157</v>
      </c>
      <c r="O85" s="158"/>
      <c r="P85" s="158"/>
      <c r="Q85" s="157"/>
      <c r="R85" s="155"/>
      <c r="S85" s="156">
        <f t="shared" si="6"/>
        <v>0</v>
      </c>
    </row>
    <row r="86" spans="1:19">
      <c r="A86" s="153"/>
      <c r="B86" s="160" t="s">
        <v>37</v>
      </c>
      <c r="C86" s="158"/>
      <c r="D86" s="158"/>
      <c r="E86" s="158"/>
      <c r="F86" s="158"/>
      <c r="G86" s="158"/>
      <c r="H86" s="158"/>
      <c r="I86" s="158"/>
      <c r="J86" s="158"/>
      <c r="K86" s="155"/>
      <c r="L86" s="156">
        <f t="shared" si="5"/>
        <v>0</v>
      </c>
      <c r="M86" s="153"/>
      <c r="N86" s="160" t="s">
        <v>37</v>
      </c>
      <c r="O86" s="158"/>
      <c r="P86" s="158"/>
      <c r="Q86" s="157"/>
      <c r="R86" s="155"/>
      <c r="S86" s="156">
        <f t="shared" si="6"/>
        <v>0</v>
      </c>
    </row>
    <row r="87" spans="1:19" ht="51">
      <c r="A87" s="153">
        <v>1</v>
      </c>
      <c r="B87" s="157" t="s">
        <v>235</v>
      </c>
      <c r="C87" s="161" t="s">
        <v>236</v>
      </c>
      <c r="D87" s="162" t="s">
        <v>237</v>
      </c>
      <c r="E87" s="157">
        <v>1</v>
      </c>
      <c r="F87" s="157"/>
      <c r="G87" s="157"/>
      <c r="H87" s="157">
        <v>4</v>
      </c>
      <c r="I87" s="157">
        <v>2</v>
      </c>
      <c r="J87" s="157">
        <v>1</v>
      </c>
      <c r="K87" s="156">
        <v>170669000</v>
      </c>
      <c r="L87" s="156">
        <f t="shared" si="5"/>
        <v>17.0669</v>
      </c>
      <c r="M87" s="153">
        <v>1</v>
      </c>
      <c r="N87" s="157" t="s">
        <v>238</v>
      </c>
      <c r="O87" s="161" t="s">
        <v>236</v>
      </c>
      <c r="P87" s="162" t="s">
        <v>237</v>
      </c>
      <c r="Q87" s="163">
        <v>19</v>
      </c>
      <c r="R87" s="156">
        <v>123500000</v>
      </c>
      <c r="S87" s="156">
        <f t="shared" si="6"/>
        <v>12.35</v>
      </c>
    </row>
    <row r="88" spans="1:19">
      <c r="A88" s="153"/>
      <c r="B88" s="160" t="s">
        <v>38</v>
      </c>
      <c r="C88" s="158"/>
      <c r="D88" s="158"/>
      <c r="E88" s="158"/>
      <c r="F88" s="158"/>
      <c r="G88" s="158"/>
      <c r="H88" s="158"/>
      <c r="I88" s="158"/>
      <c r="J88" s="158"/>
      <c r="K88" s="155"/>
      <c r="L88" s="156">
        <f t="shared" si="5"/>
        <v>0</v>
      </c>
      <c r="M88" s="153"/>
      <c r="N88" s="160" t="s">
        <v>38</v>
      </c>
      <c r="O88" s="158"/>
      <c r="P88" s="158"/>
      <c r="Q88" s="157"/>
      <c r="R88" s="155"/>
      <c r="S88" s="156">
        <f t="shared" si="6"/>
        <v>0</v>
      </c>
    </row>
    <row r="89" spans="1:19" ht="51">
      <c r="A89" s="153">
        <v>1</v>
      </c>
      <c r="B89" s="157" t="s">
        <v>239</v>
      </c>
      <c r="C89" s="161" t="s">
        <v>240</v>
      </c>
      <c r="D89" s="164" t="s">
        <v>241</v>
      </c>
      <c r="E89" s="157">
        <v>3</v>
      </c>
      <c r="F89" s="157"/>
      <c r="G89" s="157"/>
      <c r="H89" s="157"/>
      <c r="I89" s="157">
        <v>4</v>
      </c>
      <c r="J89" s="157">
        <v>1</v>
      </c>
      <c r="K89" s="156">
        <v>91614000</v>
      </c>
      <c r="L89" s="156">
        <f t="shared" si="5"/>
        <v>9.1614000000000004</v>
      </c>
      <c r="M89" s="153">
        <v>1</v>
      </c>
      <c r="N89" s="157" t="s">
        <v>242</v>
      </c>
      <c r="O89" s="161" t="s">
        <v>240</v>
      </c>
      <c r="P89" s="164" t="s">
        <v>241</v>
      </c>
      <c r="Q89" s="157">
        <v>38.97</v>
      </c>
      <c r="R89" s="156">
        <v>97146000</v>
      </c>
      <c r="S89" s="156">
        <f t="shared" si="6"/>
        <v>9.7146000000000008</v>
      </c>
    </row>
    <row r="90" spans="1:19" ht="51">
      <c r="A90" s="153">
        <v>2</v>
      </c>
      <c r="B90" s="157" t="s">
        <v>243</v>
      </c>
      <c r="C90" s="161" t="s">
        <v>244</v>
      </c>
      <c r="D90" s="162" t="s">
        <v>245</v>
      </c>
      <c r="E90" s="157">
        <v>3</v>
      </c>
      <c r="F90" s="157"/>
      <c r="G90" s="157"/>
      <c r="H90" s="157"/>
      <c r="I90" s="157">
        <v>2</v>
      </c>
      <c r="J90" s="157">
        <v>1</v>
      </c>
      <c r="K90" s="156">
        <v>139295000</v>
      </c>
      <c r="L90" s="156">
        <f t="shared" si="5"/>
        <v>13.929500000000001</v>
      </c>
      <c r="M90" s="153">
        <v>2</v>
      </c>
      <c r="N90" s="157" t="s">
        <v>246</v>
      </c>
      <c r="O90" s="161" t="s">
        <v>244</v>
      </c>
      <c r="P90" s="162" t="s">
        <v>245</v>
      </c>
      <c r="Q90" s="163">
        <f>51.7+12.86</f>
        <v>64.56</v>
      </c>
      <c r="R90" s="156">
        <v>461919000</v>
      </c>
      <c r="S90" s="156">
        <f t="shared" si="6"/>
        <v>46.191899999999997</v>
      </c>
    </row>
    <row r="91" spans="1:19" ht="51">
      <c r="A91" s="153">
        <v>3</v>
      </c>
      <c r="B91" s="157" t="s">
        <v>197</v>
      </c>
      <c r="C91" s="161" t="s">
        <v>247</v>
      </c>
      <c r="D91" s="164" t="s">
        <v>248</v>
      </c>
      <c r="E91" s="157">
        <v>4</v>
      </c>
      <c r="F91" s="157"/>
      <c r="G91" s="157"/>
      <c r="H91" s="157"/>
      <c r="I91" s="157">
        <v>2</v>
      </c>
      <c r="J91" s="157">
        <v>1</v>
      </c>
      <c r="K91" s="156">
        <v>345655637</v>
      </c>
      <c r="L91" s="156">
        <f t="shared" si="5"/>
        <v>34.565563699999998</v>
      </c>
      <c r="M91" s="153">
        <v>3</v>
      </c>
      <c r="N91" s="157" t="s">
        <v>201</v>
      </c>
      <c r="O91" s="161" t="s">
        <v>247</v>
      </c>
      <c r="P91" s="164" t="s">
        <v>249</v>
      </c>
      <c r="Q91" s="163">
        <v>2.5089999999999999</v>
      </c>
      <c r="R91" s="156">
        <v>44558172</v>
      </c>
      <c r="S91" s="156">
        <f t="shared" si="6"/>
        <v>4.4558172000000003</v>
      </c>
    </row>
    <row r="92" spans="1:19" ht="51">
      <c r="A92" s="153">
        <v>4</v>
      </c>
      <c r="B92" s="157" t="s">
        <v>198</v>
      </c>
      <c r="C92" s="161" t="s">
        <v>247</v>
      </c>
      <c r="D92" s="164" t="s">
        <v>250</v>
      </c>
      <c r="E92" s="157">
        <v>2</v>
      </c>
      <c r="F92" s="157"/>
      <c r="G92" s="157"/>
      <c r="H92" s="157"/>
      <c r="I92" s="157">
        <v>2</v>
      </c>
      <c r="J92" s="157">
        <v>1</v>
      </c>
      <c r="K92" s="156">
        <v>368101992</v>
      </c>
      <c r="L92" s="156">
        <f t="shared" si="5"/>
        <v>36.8101992</v>
      </c>
      <c r="M92" s="153">
        <v>4</v>
      </c>
      <c r="N92" s="157" t="s">
        <v>202</v>
      </c>
      <c r="O92" s="161" t="s">
        <v>247</v>
      </c>
      <c r="P92" s="164" t="s">
        <v>251</v>
      </c>
      <c r="Q92" s="157">
        <v>12.928000000000001</v>
      </c>
      <c r="R92" s="156">
        <v>119997109</v>
      </c>
      <c r="S92" s="156">
        <f t="shared" si="6"/>
        <v>11.9997109</v>
      </c>
    </row>
    <row r="93" spans="1:19" ht="51">
      <c r="A93" s="153">
        <v>5</v>
      </c>
      <c r="B93" s="157" t="s">
        <v>252</v>
      </c>
      <c r="C93" s="161" t="s">
        <v>247</v>
      </c>
      <c r="D93" s="164" t="s">
        <v>253</v>
      </c>
      <c r="E93" s="157">
        <v>2</v>
      </c>
      <c r="F93" s="157"/>
      <c r="G93" s="157"/>
      <c r="H93" s="157"/>
      <c r="I93" s="157"/>
      <c r="J93" s="157"/>
      <c r="K93" s="156">
        <v>34143720</v>
      </c>
      <c r="L93" s="156">
        <f t="shared" si="5"/>
        <v>3.4143720000000002</v>
      </c>
      <c r="M93" s="153">
        <v>5</v>
      </c>
      <c r="N93" s="157" t="s">
        <v>204</v>
      </c>
      <c r="O93" s="161" t="s">
        <v>247</v>
      </c>
      <c r="P93" s="164" t="s">
        <v>254</v>
      </c>
      <c r="Q93" s="157">
        <v>19.856999999999999</v>
      </c>
      <c r="R93" s="156">
        <v>112117373</v>
      </c>
      <c r="S93" s="156">
        <f t="shared" si="6"/>
        <v>11.211737299999999</v>
      </c>
    </row>
    <row r="94" spans="1:19" ht="51">
      <c r="A94" s="153">
        <v>6</v>
      </c>
      <c r="B94" s="157" t="s">
        <v>255</v>
      </c>
      <c r="C94" s="161" t="s">
        <v>247</v>
      </c>
      <c r="D94" s="164" t="s">
        <v>256</v>
      </c>
      <c r="E94" s="157">
        <v>2</v>
      </c>
      <c r="F94" s="157"/>
      <c r="G94" s="157"/>
      <c r="H94" s="157"/>
      <c r="I94" s="157"/>
      <c r="J94" s="157"/>
      <c r="K94" s="156">
        <v>39152565</v>
      </c>
      <c r="L94" s="156">
        <f t="shared" si="5"/>
        <v>3.9152564999999999</v>
      </c>
      <c r="M94" s="153"/>
      <c r="N94" s="157"/>
      <c r="O94" s="158"/>
      <c r="P94" s="158"/>
      <c r="Q94" s="157"/>
      <c r="R94" s="155"/>
      <c r="S94" s="156"/>
    </row>
    <row r="95" spans="1:19" ht="51">
      <c r="A95" s="153">
        <v>7</v>
      </c>
      <c r="B95" s="157" t="s">
        <v>257</v>
      </c>
      <c r="C95" s="161" t="s">
        <v>247</v>
      </c>
      <c r="D95" s="164" t="s">
        <v>258</v>
      </c>
      <c r="E95" s="157">
        <v>1</v>
      </c>
      <c r="F95" s="157"/>
      <c r="G95" s="157"/>
      <c r="H95" s="157"/>
      <c r="I95" s="157"/>
      <c r="J95" s="157"/>
      <c r="K95" s="156">
        <v>7900000</v>
      </c>
      <c r="L95" s="156">
        <f t="shared" si="5"/>
        <v>0.79</v>
      </c>
      <c r="M95" s="153"/>
      <c r="N95" s="157"/>
      <c r="O95" s="158"/>
      <c r="P95" s="158"/>
      <c r="Q95" s="157"/>
      <c r="R95" s="155"/>
      <c r="S95" s="156"/>
    </row>
    <row r="96" spans="1:19" ht="51">
      <c r="A96" s="153">
        <v>8</v>
      </c>
      <c r="B96" s="157" t="s">
        <v>200</v>
      </c>
      <c r="C96" s="161" t="s">
        <v>247</v>
      </c>
      <c r="D96" s="164" t="s">
        <v>259</v>
      </c>
      <c r="E96" s="157">
        <v>1</v>
      </c>
      <c r="F96" s="157"/>
      <c r="G96" s="157"/>
      <c r="H96" s="157"/>
      <c r="I96" s="157"/>
      <c r="J96" s="157"/>
      <c r="K96" s="156">
        <v>26182142</v>
      </c>
      <c r="L96" s="156">
        <f t="shared" si="5"/>
        <v>2.6182142000000002</v>
      </c>
      <c r="M96" s="153"/>
      <c r="N96" s="157"/>
      <c r="O96" s="158"/>
      <c r="P96" s="158"/>
      <c r="Q96" s="157"/>
      <c r="R96" s="155"/>
      <c r="S96" s="156"/>
    </row>
    <row r="97" spans="1:19">
      <c r="A97" s="153"/>
      <c r="B97" s="160" t="s">
        <v>36</v>
      </c>
      <c r="C97" s="158"/>
      <c r="D97" s="158"/>
      <c r="E97" s="158"/>
      <c r="F97" s="158"/>
      <c r="G97" s="158"/>
      <c r="H97" s="158"/>
      <c r="I97" s="158"/>
      <c r="J97" s="158"/>
      <c r="K97" s="155"/>
      <c r="L97" s="156">
        <f t="shared" si="5"/>
        <v>0</v>
      </c>
      <c r="M97" s="153"/>
      <c r="N97" s="160" t="s">
        <v>36</v>
      </c>
      <c r="O97" s="158"/>
      <c r="P97" s="158"/>
      <c r="Q97" s="157"/>
      <c r="R97" s="155"/>
      <c r="S97" s="156">
        <f t="shared" si="6"/>
        <v>0</v>
      </c>
    </row>
    <row r="98" spans="1:19" ht="51">
      <c r="A98" s="153">
        <v>1</v>
      </c>
      <c r="B98" s="157" t="s">
        <v>260</v>
      </c>
      <c r="C98" s="161" t="s">
        <v>247</v>
      </c>
      <c r="D98" s="164" t="s">
        <v>261</v>
      </c>
      <c r="E98" s="157">
        <v>2</v>
      </c>
      <c r="F98" s="157"/>
      <c r="G98" s="157"/>
      <c r="H98" s="157"/>
      <c r="I98" s="157"/>
      <c r="J98" s="157"/>
      <c r="K98" s="156">
        <v>3899889</v>
      </c>
      <c r="L98" s="156">
        <f t="shared" si="5"/>
        <v>0.38998890000000003</v>
      </c>
      <c r="M98" s="153">
        <v>1</v>
      </c>
      <c r="N98" s="157" t="s">
        <v>262</v>
      </c>
      <c r="O98" s="161" t="s">
        <v>263</v>
      </c>
      <c r="P98" s="162" t="s">
        <v>264</v>
      </c>
      <c r="Q98" s="165" t="s">
        <v>206</v>
      </c>
      <c r="R98" s="155">
        <v>9660000</v>
      </c>
      <c r="S98" s="156">
        <f t="shared" si="6"/>
        <v>0.96599999999999997</v>
      </c>
    </row>
    <row r="99" spans="1:19" ht="51">
      <c r="A99" s="153">
        <v>2</v>
      </c>
      <c r="B99" s="157" t="s">
        <v>265</v>
      </c>
      <c r="C99" s="161" t="s">
        <v>247</v>
      </c>
      <c r="D99" s="164" t="s">
        <v>266</v>
      </c>
      <c r="E99" s="157">
        <v>1</v>
      </c>
      <c r="F99" s="157"/>
      <c r="G99" s="157"/>
      <c r="H99" s="157"/>
      <c r="I99" s="157"/>
      <c r="J99" s="157"/>
      <c r="K99" s="156">
        <v>4301000</v>
      </c>
      <c r="L99" s="156">
        <f t="shared" si="5"/>
        <v>0.43009999999999998</v>
      </c>
      <c r="M99" s="153"/>
      <c r="N99" s="157"/>
      <c r="O99" s="158"/>
      <c r="P99" s="158"/>
      <c r="Q99" s="157"/>
      <c r="R99" s="155"/>
      <c r="S99" s="156">
        <f t="shared" si="6"/>
        <v>0</v>
      </c>
    </row>
  </sheetData>
  <mergeCells count="76">
    <mergeCell ref="P78:P79"/>
    <mergeCell ref="Q78:Q79"/>
    <mergeCell ref="R78:R79"/>
    <mergeCell ref="S78:S79"/>
    <mergeCell ref="F78:J78"/>
    <mergeCell ref="K78:K79"/>
    <mergeCell ref="L78:L79"/>
    <mergeCell ref="M78:M79"/>
    <mergeCell ref="N78:N79"/>
    <mergeCell ref="O78:O79"/>
    <mergeCell ref="Q26:Q27"/>
    <mergeCell ref="R26:R27"/>
    <mergeCell ref="S26:S27"/>
    <mergeCell ref="A76:L76"/>
    <mergeCell ref="M76:S76"/>
    <mergeCell ref="K26:K27"/>
    <mergeCell ref="L26:L27"/>
    <mergeCell ref="M26:M27"/>
    <mergeCell ref="N26:N27"/>
    <mergeCell ref="O26:O27"/>
    <mergeCell ref="P26:P27"/>
    <mergeCell ref="A26:A27"/>
    <mergeCell ref="B26:B27"/>
    <mergeCell ref="C26:C27"/>
    <mergeCell ref="D26:D27"/>
    <mergeCell ref="E26:E27"/>
    <mergeCell ref="A78:A79"/>
    <mergeCell ref="B78:B79"/>
    <mergeCell ref="C78:C79"/>
    <mergeCell ref="D78:D79"/>
    <mergeCell ref="E78:E79"/>
    <mergeCell ref="M2:S2"/>
    <mergeCell ref="M4:S4"/>
    <mergeCell ref="A24:L24"/>
    <mergeCell ref="M24:S24"/>
    <mergeCell ref="L6:L7"/>
    <mergeCell ref="M6:M7"/>
    <mergeCell ref="N6:N7"/>
    <mergeCell ref="O6:O7"/>
    <mergeCell ref="P6:P7"/>
    <mergeCell ref="Q6:Q7"/>
    <mergeCell ref="R6:R7"/>
    <mergeCell ref="S6:S7"/>
    <mergeCell ref="A6:A7"/>
    <mergeCell ref="B6:B7"/>
    <mergeCell ref="B53:B54"/>
    <mergeCell ref="A45:A52"/>
    <mergeCell ref="A53:A54"/>
    <mergeCell ref="A2:L2"/>
    <mergeCell ref="K6:K7"/>
    <mergeCell ref="C6:C7"/>
    <mergeCell ref="D6:D7"/>
    <mergeCell ref="E6:E7"/>
    <mergeCell ref="F6:J6"/>
    <mergeCell ref="F26:J26"/>
    <mergeCell ref="A4:L4"/>
    <mergeCell ref="B37:B38"/>
    <mergeCell ref="B39:B42"/>
    <mergeCell ref="A37:A38"/>
    <mergeCell ref="A39:A42"/>
    <mergeCell ref="B45:B52"/>
    <mergeCell ref="N59:N66"/>
    <mergeCell ref="Q59:Q66"/>
    <mergeCell ref="N67:N71"/>
    <mergeCell ref="Q67:Q71"/>
    <mergeCell ref="N37:N39"/>
    <mergeCell ref="Q37:Q38"/>
    <mergeCell ref="N41:N49"/>
    <mergeCell ref="Q41:Q49"/>
    <mergeCell ref="N51:N58"/>
    <mergeCell ref="Q51:Q58"/>
    <mergeCell ref="M37:M39"/>
    <mergeCell ref="M41:M49"/>
    <mergeCell ref="M51:M58"/>
    <mergeCell ref="M59:M66"/>
    <mergeCell ref="M67:M71"/>
  </mergeCells>
  <pageMargins left="1.25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50"/>
  <sheetViews>
    <sheetView workbookViewId="0"/>
  </sheetViews>
  <sheetFormatPr defaultColWidth="9.28515625" defaultRowHeight="11.25"/>
  <cols>
    <col min="1" max="1" width="6.42578125" style="1" bestFit="1" customWidth="1"/>
    <col min="2" max="2" width="25" style="1" bestFit="1" customWidth="1"/>
    <col min="3" max="5" width="10.7109375" style="1" bestFit="1" customWidth="1"/>
    <col min="6" max="6" width="11" style="1" bestFit="1" customWidth="1"/>
    <col min="7" max="11" width="10.7109375" style="1" bestFit="1" customWidth="1"/>
    <col min="12" max="12" width="7.7109375" style="1" bestFit="1" customWidth="1"/>
    <col min="13" max="16384" width="9.28515625" style="1"/>
  </cols>
  <sheetData>
    <row r="2" spans="1:12">
      <c r="A2" s="167" t="s">
        <v>102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>
      <c r="A3" s="18"/>
      <c r="B3" s="27"/>
      <c r="C3" s="18"/>
      <c r="D3" s="18"/>
      <c r="E3" s="18"/>
      <c r="F3" s="18"/>
      <c r="G3" s="18"/>
      <c r="H3" s="28"/>
      <c r="I3" s="28"/>
      <c r="J3" s="28"/>
      <c r="K3" s="28"/>
      <c r="L3" s="14"/>
    </row>
    <row r="4" spans="1:12" ht="22.5">
      <c r="A4" s="271" t="s">
        <v>56</v>
      </c>
      <c r="B4" s="272" t="s">
        <v>0</v>
      </c>
      <c r="C4" s="171" t="s">
        <v>114</v>
      </c>
      <c r="D4" s="171"/>
      <c r="E4" s="171"/>
      <c r="F4" s="24" t="s">
        <v>103</v>
      </c>
      <c r="G4" s="273" t="s">
        <v>77</v>
      </c>
      <c r="H4" s="274"/>
      <c r="I4" s="274"/>
      <c r="J4" s="274"/>
      <c r="K4" s="275"/>
      <c r="L4" s="276" t="s">
        <v>16</v>
      </c>
    </row>
    <row r="5" spans="1:12">
      <c r="A5" s="271"/>
      <c r="B5" s="272"/>
      <c r="C5" s="23" t="s">
        <v>111</v>
      </c>
      <c r="D5" s="23" t="s">
        <v>112</v>
      </c>
      <c r="E5" s="23" t="s">
        <v>108</v>
      </c>
      <c r="F5" s="26" t="s">
        <v>107</v>
      </c>
      <c r="G5" s="26" t="s">
        <v>104</v>
      </c>
      <c r="H5" s="26" t="s">
        <v>105</v>
      </c>
      <c r="I5" s="26" t="s">
        <v>106</v>
      </c>
      <c r="J5" s="26" t="s">
        <v>109</v>
      </c>
      <c r="K5" s="26" t="s">
        <v>110</v>
      </c>
      <c r="L5" s="277"/>
    </row>
    <row r="6" spans="1:12">
      <c r="A6" s="271"/>
      <c r="B6" s="272"/>
      <c r="C6" s="23" t="s">
        <v>113</v>
      </c>
      <c r="D6" s="23" t="s">
        <v>113</v>
      </c>
      <c r="E6" s="23" t="s">
        <v>113</v>
      </c>
      <c r="F6" s="26" t="s">
        <v>76</v>
      </c>
      <c r="G6" s="26" t="s">
        <v>34</v>
      </c>
      <c r="H6" s="26" t="s">
        <v>34</v>
      </c>
      <c r="I6" s="26" t="s">
        <v>34</v>
      </c>
      <c r="J6" s="26" t="s">
        <v>34</v>
      </c>
      <c r="K6" s="26" t="s">
        <v>34</v>
      </c>
      <c r="L6" s="278"/>
    </row>
    <row r="7" spans="1:12">
      <c r="A7" s="29">
        <v>1</v>
      </c>
      <c r="B7" s="21" t="s">
        <v>35</v>
      </c>
      <c r="C7" s="30">
        <f>C18</f>
        <v>0</v>
      </c>
      <c r="D7" s="30">
        <f t="shared" ref="D7:E7" si="0">D18</f>
        <v>0</v>
      </c>
      <c r="E7" s="30">
        <f t="shared" si="0"/>
        <v>0</v>
      </c>
      <c r="F7" s="30">
        <f>F18</f>
        <v>0</v>
      </c>
      <c r="G7" s="30">
        <f t="shared" ref="G7:K7" si="1">G18</f>
        <v>0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  <c r="L7" s="21"/>
    </row>
    <row r="8" spans="1:12">
      <c r="A8" s="29">
        <v>2</v>
      </c>
      <c r="B8" s="21" t="s">
        <v>37</v>
      </c>
      <c r="C8" s="30">
        <f t="shared" ref="C8:E8" si="2">C23</f>
        <v>0</v>
      </c>
      <c r="D8" s="30">
        <f t="shared" si="2"/>
        <v>0</v>
      </c>
      <c r="E8" s="30">
        <f t="shared" si="2"/>
        <v>0</v>
      </c>
      <c r="F8" s="30">
        <f>F23</f>
        <v>0</v>
      </c>
      <c r="G8" s="30">
        <f t="shared" ref="G8:K8" si="3">G23</f>
        <v>0</v>
      </c>
      <c r="H8" s="30">
        <f t="shared" si="3"/>
        <v>0</v>
      </c>
      <c r="I8" s="30">
        <f t="shared" si="3"/>
        <v>0</v>
      </c>
      <c r="J8" s="30">
        <f t="shared" si="3"/>
        <v>0</v>
      </c>
      <c r="K8" s="30">
        <f t="shared" si="3"/>
        <v>0</v>
      </c>
      <c r="L8" s="21"/>
    </row>
    <row r="9" spans="1:12">
      <c r="A9" s="29">
        <v>3</v>
      </c>
      <c r="B9" s="12" t="s">
        <v>38</v>
      </c>
      <c r="C9" s="30">
        <f t="shared" ref="C9:E9" si="4">C28</f>
        <v>0</v>
      </c>
      <c r="D9" s="30">
        <f t="shared" si="4"/>
        <v>0</v>
      </c>
      <c r="E9" s="30">
        <f t="shared" si="4"/>
        <v>0</v>
      </c>
      <c r="F9" s="30">
        <f>F28</f>
        <v>0</v>
      </c>
      <c r="G9" s="30">
        <f t="shared" ref="G9:K9" si="5">G28</f>
        <v>0</v>
      </c>
      <c r="H9" s="30">
        <f t="shared" si="5"/>
        <v>0</v>
      </c>
      <c r="I9" s="30">
        <f t="shared" si="5"/>
        <v>0</v>
      </c>
      <c r="J9" s="30">
        <f t="shared" si="5"/>
        <v>0</v>
      </c>
      <c r="K9" s="30">
        <f t="shared" si="5"/>
        <v>0</v>
      </c>
      <c r="L9" s="21"/>
    </row>
    <row r="10" spans="1:12">
      <c r="A10" s="29">
        <v>4</v>
      </c>
      <c r="B10" s="21" t="s">
        <v>99</v>
      </c>
      <c r="C10" s="30">
        <f t="shared" ref="C10:E10" si="6">C33</f>
        <v>0</v>
      </c>
      <c r="D10" s="30">
        <f t="shared" si="6"/>
        <v>0</v>
      </c>
      <c r="E10" s="30">
        <f t="shared" si="6"/>
        <v>0</v>
      </c>
      <c r="F10" s="30">
        <f>F33</f>
        <v>0</v>
      </c>
      <c r="G10" s="30">
        <f t="shared" ref="G10:K10" si="7">G33</f>
        <v>0</v>
      </c>
      <c r="H10" s="30">
        <f t="shared" si="7"/>
        <v>0</v>
      </c>
      <c r="I10" s="30">
        <f t="shared" si="7"/>
        <v>0</v>
      </c>
      <c r="J10" s="30">
        <f t="shared" si="7"/>
        <v>0</v>
      </c>
      <c r="K10" s="30">
        <f t="shared" si="7"/>
        <v>0</v>
      </c>
      <c r="L10" s="21"/>
    </row>
    <row r="11" spans="1:12">
      <c r="A11" s="29">
        <v>5</v>
      </c>
      <c r="B11" s="21" t="s">
        <v>100</v>
      </c>
      <c r="C11" s="30">
        <f t="shared" ref="C11:E11" si="8">C38</f>
        <v>0</v>
      </c>
      <c r="D11" s="30">
        <f t="shared" si="8"/>
        <v>0</v>
      </c>
      <c r="E11" s="30">
        <f t="shared" si="8"/>
        <v>0</v>
      </c>
      <c r="F11" s="30">
        <f>F38</f>
        <v>0</v>
      </c>
      <c r="G11" s="30">
        <f t="shared" ref="G11:K11" si="9">G38</f>
        <v>0</v>
      </c>
      <c r="H11" s="30">
        <f t="shared" si="9"/>
        <v>0</v>
      </c>
      <c r="I11" s="30">
        <f t="shared" si="9"/>
        <v>0</v>
      </c>
      <c r="J11" s="30">
        <f t="shared" si="9"/>
        <v>0</v>
      </c>
      <c r="K11" s="30">
        <f t="shared" si="9"/>
        <v>0</v>
      </c>
      <c r="L11" s="21"/>
    </row>
    <row r="12" spans="1:12">
      <c r="A12" s="29">
        <v>6</v>
      </c>
      <c r="B12" s="21" t="s">
        <v>101</v>
      </c>
      <c r="C12" s="30">
        <f t="shared" ref="C12:E12" si="10">C43</f>
        <v>0</v>
      </c>
      <c r="D12" s="30">
        <f t="shared" si="10"/>
        <v>0</v>
      </c>
      <c r="E12" s="30">
        <f t="shared" si="10"/>
        <v>0</v>
      </c>
      <c r="F12" s="30">
        <f>F43</f>
        <v>0</v>
      </c>
      <c r="G12" s="30">
        <f t="shared" ref="G12:K12" si="11">G43</f>
        <v>0</v>
      </c>
      <c r="H12" s="30">
        <f t="shared" si="11"/>
        <v>0</v>
      </c>
      <c r="I12" s="30">
        <f t="shared" si="11"/>
        <v>0</v>
      </c>
      <c r="J12" s="30">
        <f t="shared" si="11"/>
        <v>0</v>
      </c>
      <c r="K12" s="30">
        <f t="shared" si="11"/>
        <v>0</v>
      </c>
      <c r="L12" s="21"/>
    </row>
    <row r="13" spans="1:12">
      <c r="A13" s="20"/>
      <c r="F13" s="32"/>
      <c r="G13" s="32"/>
      <c r="H13" s="32"/>
      <c r="I13" s="32"/>
      <c r="J13" s="32"/>
      <c r="K13" s="32"/>
    </row>
    <row r="14" spans="1:12">
      <c r="A14" s="20"/>
      <c r="F14" s="31"/>
    </row>
    <row r="15" spans="1:12">
      <c r="A15" s="20"/>
      <c r="B15" s="33" t="str">
        <f>B7</f>
        <v>400 KV</v>
      </c>
      <c r="C15" s="34" t="str">
        <f>C5</f>
        <v>FY 2021-22</v>
      </c>
      <c r="D15" s="34" t="str">
        <f t="shared" ref="D15:K15" si="12">D5</f>
        <v>FY 2022-23</v>
      </c>
      <c r="E15" s="34" t="str">
        <f t="shared" si="12"/>
        <v>FY 2023-24</v>
      </c>
      <c r="F15" s="34" t="str">
        <f t="shared" si="12"/>
        <v>FY 2024-25</v>
      </c>
      <c r="G15" s="34" t="str">
        <f t="shared" si="12"/>
        <v>FY 2025-26</v>
      </c>
      <c r="H15" s="34" t="str">
        <f t="shared" si="12"/>
        <v>FY 2026-27</v>
      </c>
      <c r="I15" s="34" t="str">
        <f t="shared" si="12"/>
        <v>FY 2027-28</v>
      </c>
      <c r="J15" s="34" t="str">
        <f t="shared" si="12"/>
        <v>FY 2028-29</v>
      </c>
      <c r="K15" s="34" t="str">
        <f t="shared" si="12"/>
        <v>FY 2029-30</v>
      </c>
    </row>
    <row r="16" spans="1:12">
      <c r="A16" s="20"/>
      <c r="B16" s="21" t="s">
        <v>96</v>
      </c>
      <c r="C16" s="21"/>
      <c r="D16" s="21"/>
      <c r="E16" s="21"/>
      <c r="F16" s="5"/>
      <c r="G16" s="5"/>
      <c r="H16" s="5"/>
      <c r="I16" s="5"/>
      <c r="J16" s="5"/>
      <c r="K16" s="5"/>
    </row>
    <row r="17" spans="1:11">
      <c r="A17" s="20"/>
      <c r="B17" s="21" t="s">
        <v>97</v>
      </c>
      <c r="C17" s="21"/>
      <c r="D17" s="21"/>
      <c r="E17" s="21"/>
      <c r="F17" s="5"/>
      <c r="G17" s="5"/>
      <c r="H17" s="5"/>
      <c r="I17" s="5"/>
      <c r="J17" s="5"/>
      <c r="K17" s="5"/>
    </row>
    <row r="18" spans="1:11">
      <c r="A18" s="20"/>
      <c r="B18" s="21" t="s">
        <v>98</v>
      </c>
      <c r="C18" s="30">
        <f>IFERROR(1-(C17/C16),0)</f>
        <v>0</v>
      </c>
      <c r="D18" s="30">
        <f t="shared" ref="D18:K18" si="13">IFERROR(1-(D17/D16),0)</f>
        <v>0</v>
      </c>
      <c r="E18" s="30">
        <f t="shared" si="13"/>
        <v>0</v>
      </c>
      <c r="F18" s="30">
        <f t="shared" si="13"/>
        <v>0</v>
      </c>
      <c r="G18" s="30">
        <f t="shared" si="13"/>
        <v>0</v>
      </c>
      <c r="H18" s="30">
        <f t="shared" si="13"/>
        <v>0</v>
      </c>
      <c r="I18" s="30">
        <f t="shared" si="13"/>
        <v>0</v>
      </c>
      <c r="J18" s="30">
        <f t="shared" si="13"/>
        <v>0</v>
      </c>
      <c r="K18" s="30">
        <f t="shared" si="13"/>
        <v>0</v>
      </c>
    </row>
    <row r="19" spans="1:11">
      <c r="A19" s="20"/>
      <c r="F19" s="31"/>
    </row>
    <row r="20" spans="1:11">
      <c r="A20" s="20"/>
      <c r="B20" s="33" t="str">
        <f>B8</f>
        <v>220 KV</v>
      </c>
      <c r="C20" s="34" t="str">
        <f>C15</f>
        <v>FY 2021-22</v>
      </c>
      <c r="D20" s="34" t="str">
        <f t="shared" ref="D20:K20" si="14">D15</f>
        <v>FY 2022-23</v>
      </c>
      <c r="E20" s="34" t="str">
        <f t="shared" si="14"/>
        <v>FY 2023-24</v>
      </c>
      <c r="F20" s="34" t="str">
        <f t="shared" si="14"/>
        <v>FY 2024-25</v>
      </c>
      <c r="G20" s="34" t="str">
        <f t="shared" si="14"/>
        <v>FY 2025-26</v>
      </c>
      <c r="H20" s="34" t="str">
        <f t="shared" si="14"/>
        <v>FY 2026-27</v>
      </c>
      <c r="I20" s="34" t="str">
        <f t="shared" si="14"/>
        <v>FY 2027-28</v>
      </c>
      <c r="J20" s="34" t="str">
        <f t="shared" si="14"/>
        <v>FY 2028-29</v>
      </c>
      <c r="K20" s="34" t="str">
        <f t="shared" si="14"/>
        <v>FY 2029-30</v>
      </c>
    </row>
    <row r="21" spans="1:11">
      <c r="A21" s="20"/>
      <c r="B21" s="21" t="s">
        <v>96</v>
      </c>
      <c r="C21" s="21"/>
      <c r="D21" s="21"/>
      <c r="E21" s="21"/>
      <c r="F21" s="5"/>
      <c r="G21" s="5"/>
      <c r="H21" s="5"/>
      <c r="I21" s="5"/>
      <c r="J21" s="5"/>
      <c r="K21" s="5"/>
    </row>
    <row r="22" spans="1:11">
      <c r="A22" s="20"/>
      <c r="B22" s="21" t="s">
        <v>97</v>
      </c>
      <c r="C22" s="21"/>
      <c r="D22" s="21"/>
      <c r="E22" s="21"/>
      <c r="F22" s="5"/>
      <c r="G22" s="5"/>
      <c r="H22" s="5"/>
      <c r="I22" s="5"/>
      <c r="J22" s="5"/>
      <c r="K22" s="5"/>
    </row>
    <row r="23" spans="1:11">
      <c r="A23" s="20"/>
      <c r="B23" s="21" t="s">
        <v>98</v>
      </c>
      <c r="C23" s="30">
        <f>IFERROR(1-(C22/C21),0)</f>
        <v>0</v>
      </c>
      <c r="D23" s="30">
        <f t="shared" ref="D23" si="15">IFERROR(1-(D22/D21),0)</f>
        <v>0</v>
      </c>
      <c r="E23" s="30">
        <f t="shared" ref="E23" si="16">IFERROR(1-(E22/E21),0)</f>
        <v>0</v>
      </c>
      <c r="F23" s="30">
        <f t="shared" ref="F23" si="17">IFERROR(1-(F22/F21),0)</f>
        <v>0</v>
      </c>
      <c r="G23" s="30">
        <f t="shared" ref="G23" si="18">IFERROR(1-(G22/G21),0)</f>
        <v>0</v>
      </c>
      <c r="H23" s="30">
        <f t="shared" ref="H23" si="19">IFERROR(1-(H22/H21),0)</f>
        <v>0</v>
      </c>
      <c r="I23" s="30">
        <f t="shared" ref="I23" si="20">IFERROR(1-(I22/I21),0)</f>
        <v>0</v>
      </c>
      <c r="J23" s="30">
        <f t="shared" ref="J23" si="21">IFERROR(1-(J22/J21),0)</f>
        <v>0</v>
      </c>
      <c r="K23" s="30">
        <f t="shared" ref="K23" si="22">IFERROR(1-(K22/K21),0)</f>
        <v>0</v>
      </c>
    </row>
    <row r="24" spans="1:11">
      <c r="A24" s="20"/>
      <c r="F24" s="31"/>
    </row>
    <row r="25" spans="1:11">
      <c r="A25" s="20"/>
      <c r="B25" s="33" t="str">
        <f>B9</f>
        <v>132 KV</v>
      </c>
      <c r="C25" s="34" t="str">
        <f>C20</f>
        <v>FY 2021-22</v>
      </c>
      <c r="D25" s="34" t="str">
        <f t="shared" ref="D25:K25" si="23">D20</f>
        <v>FY 2022-23</v>
      </c>
      <c r="E25" s="34" t="str">
        <f t="shared" si="23"/>
        <v>FY 2023-24</v>
      </c>
      <c r="F25" s="34" t="str">
        <f t="shared" si="23"/>
        <v>FY 2024-25</v>
      </c>
      <c r="G25" s="34" t="str">
        <f t="shared" si="23"/>
        <v>FY 2025-26</v>
      </c>
      <c r="H25" s="34" t="str">
        <f t="shared" si="23"/>
        <v>FY 2026-27</v>
      </c>
      <c r="I25" s="34" t="str">
        <f t="shared" si="23"/>
        <v>FY 2027-28</v>
      </c>
      <c r="J25" s="34" t="str">
        <f t="shared" si="23"/>
        <v>FY 2028-29</v>
      </c>
      <c r="K25" s="34" t="str">
        <f t="shared" si="23"/>
        <v>FY 2029-30</v>
      </c>
    </row>
    <row r="26" spans="1:11">
      <c r="A26" s="20"/>
      <c r="B26" s="21" t="s">
        <v>96</v>
      </c>
      <c r="C26" s="21"/>
      <c r="D26" s="21"/>
      <c r="E26" s="21"/>
      <c r="F26" s="5"/>
      <c r="G26" s="5"/>
      <c r="H26" s="5"/>
      <c r="I26" s="5"/>
      <c r="J26" s="5"/>
      <c r="K26" s="5"/>
    </row>
    <row r="27" spans="1:11">
      <c r="A27" s="20"/>
      <c r="B27" s="21" t="s">
        <v>97</v>
      </c>
      <c r="C27" s="21"/>
      <c r="D27" s="21"/>
      <c r="E27" s="21"/>
      <c r="F27" s="5"/>
      <c r="G27" s="5"/>
      <c r="H27" s="5"/>
      <c r="I27" s="5"/>
      <c r="J27" s="5"/>
      <c r="K27" s="5"/>
    </row>
    <row r="28" spans="1:11">
      <c r="A28" s="20"/>
      <c r="B28" s="21" t="s">
        <v>98</v>
      </c>
      <c r="C28" s="30">
        <f>IFERROR(1-(C27/C26),0)</f>
        <v>0</v>
      </c>
      <c r="D28" s="30">
        <f t="shared" ref="D28" si="24">IFERROR(1-(D27/D26),0)</f>
        <v>0</v>
      </c>
      <c r="E28" s="30">
        <f t="shared" ref="E28" si="25">IFERROR(1-(E27/E26),0)</f>
        <v>0</v>
      </c>
      <c r="F28" s="30">
        <f t="shared" ref="F28" si="26">IFERROR(1-(F27/F26),0)</f>
        <v>0</v>
      </c>
      <c r="G28" s="30">
        <f t="shared" ref="G28" si="27">IFERROR(1-(G27/G26),0)</f>
        <v>0</v>
      </c>
      <c r="H28" s="30">
        <f t="shared" ref="H28" si="28">IFERROR(1-(H27/H26),0)</f>
        <v>0</v>
      </c>
      <c r="I28" s="30">
        <f t="shared" ref="I28" si="29">IFERROR(1-(I27/I26),0)</f>
        <v>0</v>
      </c>
      <c r="J28" s="30">
        <f t="shared" ref="J28" si="30">IFERROR(1-(J27/J26),0)</f>
        <v>0</v>
      </c>
      <c r="K28" s="30">
        <f t="shared" ref="K28" si="31">IFERROR(1-(K27/K26),0)</f>
        <v>0</v>
      </c>
    </row>
    <row r="29" spans="1:11">
      <c r="A29" s="20"/>
      <c r="F29" s="31"/>
    </row>
    <row r="30" spans="1:11">
      <c r="A30" s="20"/>
      <c r="B30" s="33" t="str">
        <f>B10</f>
        <v>66 KV</v>
      </c>
      <c r="C30" s="34" t="str">
        <f>C25</f>
        <v>FY 2021-22</v>
      </c>
      <c r="D30" s="34" t="str">
        <f t="shared" ref="D30:K30" si="32">D25</f>
        <v>FY 2022-23</v>
      </c>
      <c r="E30" s="34" t="str">
        <f t="shared" si="32"/>
        <v>FY 2023-24</v>
      </c>
      <c r="F30" s="34" t="str">
        <f t="shared" si="32"/>
        <v>FY 2024-25</v>
      </c>
      <c r="G30" s="34" t="str">
        <f t="shared" si="32"/>
        <v>FY 2025-26</v>
      </c>
      <c r="H30" s="34" t="str">
        <f t="shared" si="32"/>
        <v>FY 2026-27</v>
      </c>
      <c r="I30" s="34" t="str">
        <f t="shared" si="32"/>
        <v>FY 2027-28</v>
      </c>
      <c r="J30" s="34" t="str">
        <f t="shared" si="32"/>
        <v>FY 2028-29</v>
      </c>
      <c r="K30" s="34" t="str">
        <f t="shared" si="32"/>
        <v>FY 2029-30</v>
      </c>
    </row>
    <row r="31" spans="1:11">
      <c r="A31" s="20"/>
      <c r="B31" s="21" t="s">
        <v>96</v>
      </c>
      <c r="C31" s="21"/>
      <c r="D31" s="21"/>
      <c r="E31" s="21"/>
      <c r="F31" s="5"/>
      <c r="G31" s="5"/>
      <c r="H31" s="5"/>
      <c r="I31" s="5"/>
      <c r="J31" s="5"/>
      <c r="K31" s="5"/>
    </row>
    <row r="32" spans="1:11">
      <c r="A32" s="20"/>
      <c r="B32" s="21" t="s">
        <v>97</v>
      </c>
      <c r="C32" s="21"/>
      <c r="D32" s="21"/>
      <c r="E32" s="21"/>
      <c r="F32" s="5"/>
      <c r="G32" s="5"/>
      <c r="H32" s="5"/>
      <c r="I32" s="5"/>
      <c r="J32" s="5"/>
      <c r="K32" s="5"/>
    </row>
    <row r="33" spans="1:11">
      <c r="A33" s="20"/>
      <c r="B33" s="21" t="s">
        <v>98</v>
      </c>
      <c r="C33" s="30">
        <f>IFERROR(1-(C32/C31),0)</f>
        <v>0</v>
      </c>
      <c r="D33" s="30">
        <f t="shared" ref="D33" si="33">IFERROR(1-(D32/D31),0)</f>
        <v>0</v>
      </c>
      <c r="E33" s="30">
        <f t="shared" ref="E33" si="34">IFERROR(1-(E32/E31),0)</f>
        <v>0</v>
      </c>
      <c r="F33" s="30">
        <f t="shared" ref="F33" si="35">IFERROR(1-(F32/F31),0)</f>
        <v>0</v>
      </c>
      <c r="G33" s="30">
        <f t="shared" ref="G33" si="36">IFERROR(1-(G32/G31),0)</f>
        <v>0</v>
      </c>
      <c r="H33" s="30">
        <f t="shared" ref="H33" si="37">IFERROR(1-(H32/H31),0)</f>
        <v>0</v>
      </c>
      <c r="I33" s="30">
        <f t="shared" ref="I33" si="38">IFERROR(1-(I32/I31),0)</f>
        <v>0</v>
      </c>
      <c r="J33" s="30">
        <f t="shared" ref="J33" si="39">IFERROR(1-(J32/J31),0)</f>
        <v>0</v>
      </c>
      <c r="K33" s="30">
        <f t="shared" ref="K33" si="40">IFERROR(1-(K32/K31),0)</f>
        <v>0</v>
      </c>
    </row>
    <row r="34" spans="1:11">
      <c r="A34" s="20"/>
      <c r="F34" s="31"/>
    </row>
    <row r="35" spans="1:11">
      <c r="A35" s="20"/>
      <c r="B35" s="33" t="str">
        <f>B11</f>
        <v>Below 66 KV</v>
      </c>
      <c r="C35" s="34" t="str">
        <f>C30</f>
        <v>FY 2021-22</v>
      </c>
      <c r="D35" s="34" t="str">
        <f t="shared" ref="D35:K35" si="41">D30</f>
        <v>FY 2022-23</v>
      </c>
      <c r="E35" s="34" t="str">
        <f t="shared" si="41"/>
        <v>FY 2023-24</v>
      </c>
      <c r="F35" s="34" t="str">
        <f t="shared" si="41"/>
        <v>FY 2024-25</v>
      </c>
      <c r="G35" s="34" t="str">
        <f t="shared" si="41"/>
        <v>FY 2025-26</v>
      </c>
      <c r="H35" s="34" t="str">
        <f t="shared" si="41"/>
        <v>FY 2026-27</v>
      </c>
      <c r="I35" s="34" t="str">
        <f t="shared" si="41"/>
        <v>FY 2027-28</v>
      </c>
      <c r="J35" s="34" t="str">
        <f t="shared" si="41"/>
        <v>FY 2028-29</v>
      </c>
      <c r="K35" s="34" t="str">
        <f t="shared" si="41"/>
        <v>FY 2029-30</v>
      </c>
    </row>
    <row r="36" spans="1:11">
      <c r="A36" s="20"/>
      <c r="B36" s="21" t="s">
        <v>96</v>
      </c>
      <c r="C36" s="21"/>
      <c r="D36" s="21"/>
      <c r="E36" s="21"/>
      <c r="F36" s="5"/>
      <c r="G36" s="5"/>
      <c r="H36" s="5"/>
      <c r="I36" s="5"/>
      <c r="J36" s="5"/>
      <c r="K36" s="5"/>
    </row>
    <row r="37" spans="1:11">
      <c r="A37" s="20"/>
      <c r="B37" s="21" t="s">
        <v>97</v>
      </c>
      <c r="C37" s="21"/>
      <c r="D37" s="21"/>
      <c r="E37" s="21"/>
      <c r="F37" s="5"/>
      <c r="G37" s="5"/>
      <c r="H37" s="5"/>
      <c r="I37" s="5"/>
      <c r="J37" s="5"/>
      <c r="K37" s="5"/>
    </row>
    <row r="38" spans="1:11">
      <c r="A38" s="20"/>
      <c r="B38" s="21" t="s">
        <v>98</v>
      </c>
      <c r="C38" s="30">
        <f>IFERROR(1-(C37/C36),0)</f>
        <v>0</v>
      </c>
      <c r="D38" s="30">
        <f t="shared" ref="D38" si="42">IFERROR(1-(D37/D36),0)</f>
        <v>0</v>
      </c>
      <c r="E38" s="30">
        <f t="shared" ref="E38" si="43">IFERROR(1-(E37/E36),0)</f>
        <v>0</v>
      </c>
      <c r="F38" s="30">
        <f t="shared" ref="F38" si="44">IFERROR(1-(F37/F36),0)</f>
        <v>0</v>
      </c>
      <c r="G38" s="30">
        <f t="shared" ref="G38" si="45">IFERROR(1-(G37/G36),0)</f>
        <v>0</v>
      </c>
      <c r="H38" s="30">
        <f t="shared" ref="H38" si="46">IFERROR(1-(H37/H36),0)</f>
        <v>0</v>
      </c>
      <c r="I38" s="30">
        <f t="shared" ref="I38" si="47">IFERROR(1-(I37/I36),0)</f>
        <v>0</v>
      </c>
      <c r="J38" s="30">
        <f t="shared" ref="J38" si="48">IFERROR(1-(J37/J36),0)</f>
        <v>0</v>
      </c>
      <c r="K38" s="30">
        <f t="shared" ref="K38" si="49">IFERROR(1-(K37/K36),0)</f>
        <v>0</v>
      </c>
    </row>
    <row r="39" spans="1:11">
      <c r="A39" s="20"/>
      <c r="F39" s="31"/>
    </row>
    <row r="40" spans="1:11">
      <c r="A40" s="20"/>
      <c r="B40" s="33" t="str">
        <f>B12</f>
        <v>Transmission System as  a Whole</v>
      </c>
      <c r="C40" s="34" t="str">
        <f>C35</f>
        <v>FY 2021-22</v>
      </c>
      <c r="D40" s="34" t="str">
        <f t="shared" ref="D40:K40" si="50">D35</f>
        <v>FY 2022-23</v>
      </c>
      <c r="E40" s="34" t="str">
        <f t="shared" si="50"/>
        <v>FY 2023-24</v>
      </c>
      <c r="F40" s="34" t="str">
        <f t="shared" si="50"/>
        <v>FY 2024-25</v>
      </c>
      <c r="G40" s="34" t="str">
        <f t="shared" si="50"/>
        <v>FY 2025-26</v>
      </c>
      <c r="H40" s="34" t="str">
        <f t="shared" si="50"/>
        <v>FY 2026-27</v>
      </c>
      <c r="I40" s="34" t="str">
        <f t="shared" si="50"/>
        <v>FY 2027-28</v>
      </c>
      <c r="J40" s="34" t="str">
        <f t="shared" si="50"/>
        <v>FY 2028-29</v>
      </c>
      <c r="K40" s="34" t="str">
        <f t="shared" si="50"/>
        <v>FY 2029-30</v>
      </c>
    </row>
    <row r="41" spans="1:11">
      <c r="A41" s="20"/>
      <c r="B41" s="21" t="s">
        <v>96</v>
      </c>
      <c r="C41" s="5">
        <f>SUM(C16,C21,C26,C31,C36)</f>
        <v>0</v>
      </c>
      <c r="D41" s="5">
        <f t="shared" ref="D41:E41" si="51">SUM(D16,D21,D26,D31,D36)</f>
        <v>0</v>
      </c>
      <c r="E41" s="5">
        <f t="shared" si="51"/>
        <v>0</v>
      </c>
      <c r="F41" s="5">
        <f>SUM(F16,F21,F26,F31,F36)</f>
        <v>0</v>
      </c>
      <c r="G41" s="5">
        <f t="shared" ref="G41:K41" si="52">SUM(G16,G21,G26,G31,G36)</f>
        <v>0</v>
      </c>
      <c r="H41" s="5">
        <f t="shared" si="52"/>
        <v>0</v>
      </c>
      <c r="I41" s="5">
        <f t="shared" si="52"/>
        <v>0</v>
      </c>
      <c r="J41" s="5">
        <f t="shared" si="52"/>
        <v>0</v>
      </c>
      <c r="K41" s="5">
        <f t="shared" si="52"/>
        <v>0</v>
      </c>
    </row>
    <row r="42" spans="1:11">
      <c r="A42" s="20"/>
      <c r="B42" s="21" t="s">
        <v>97</v>
      </c>
      <c r="C42" s="5">
        <f>SUM(C17,C22,C27,C32,C37)</f>
        <v>0</v>
      </c>
      <c r="D42" s="5">
        <f t="shared" ref="D42:E42" si="53">SUM(D17,D22,D27,D32,D37)</f>
        <v>0</v>
      </c>
      <c r="E42" s="5">
        <f t="shared" si="53"/>
        <v>0</v>
      </c>
      <c r="F42" s="5">
        <f>SUM(F17,F22,F27,F32,F37)</f>
        <v>0</v>
      </c>
      <c r="G42" s="5">
        <f t="shared" ref="G42:K42" si="54">SUM(G17,G22,G27,G32,G37)</f>
        <v>0</v>
      </c>
      <c r="H42" s="5">
        <f t="shared" si="54"/>
        <v>0</v>
      </c>
      <c r="I42" s="5">
        <f t="shared" si="54"/>
        <v>0</v>
      </c>
      <c r="J42" s="5">
        <f t="shared" si="54"/>
        <v>0</v>
      </c>
      <c r="K42" s="5">
        <f t="shared" si="54"/>
        <v>0</v>
      </c>
    </row>
    <row r="43" spans="1:11">
      <c r="A43" s="20"/>
      <c r="B43" s="21" t="s">
        <v>98</v>
      </c>
      <c r="C43" s="30">
        <f>IFERROR(1-(C42/C41),0)</f>
        <v>0</v>
      </c>
      <c r="D43" s="30">
        <f t="shared" ref="D43" si="55">IFERROR(1-(D42/D41),0)</f>
        <v>0</v>
      </c>
      <c r="E43" s="30">
        <f t="shared" ref="E43" si="56">IFERROR(1-(E42/E41),0)</f>
        <v>0</v>
      </c>
      <c r="F43" s="30">
        <f t="shared" ref="F43" si="57">IFERROR(1-(F42/F41),0)</f>
        <v>0</v>
      </c>
      <c r="G43" s="30">
        <f t="shared" ref="G43" si="58">IFERROR(1-(G42/G41),0)</f>
        <v>0</v>
      </c>
      <c r="H43" s="30">
        <f t="shared" ref="H43" si="59">IFERROR(1-(H42/H41),0)</f>
        <v>0</v>
      </c>
      <c r="I43" s="30">
        <f t="shared" ref="I43" si="60">IFERROR(1-(I42/I41),0)</f>
        <v>0</v>
      </c>
      <c r="J43" s="30">
        <f t="shared" ref="J43" si="61">IFERROR(1-(J42/J41),0)</f>
        <v>0</v>
      </c>
      <c r="K43" s="30">
        <f t="shared" ref="K43" si="62">IFERROR(1-(K42/K41),0)</f>
        <v>0</v>
      </c>
    </row>
    <row r="44" spans="1:11">
      <c r="A44" s="20"/>
      <c r="F44" s="31"/>
    </row>
    <row r="46" spans="1:11">
      <c r="A46" s="20"/>
      <c r="F46" s="31"/>
      <c r="G46" s="31"/>
      <c r="H46" s="31"/>
      <c r="I46" s="31"/>
      <c r="J46" s="31"/>
      <c r="K46" s="31"/>
    </row>
    <row r="47" spans="1:11">
      <c r="A47" s="20"/>
      <c r="F47" s="31"/>
      <c r="G47" s="31"/>
      <c r="H47" s="31"/>
      <c r="I47" s="31"/>
      <c r="J47" s="31"/>
      <c r="K47" s="31"/>
    </row>
    <row r="48" spans="1:11">
      <c r="A48" s="20"/>
      <c r="F48" s="31"/>
      <c r="G48" s="31"/>
      <c r="H48" s="31"/>
      <c r="I48" s="31"/>
      <c r="J48" s="31"/>
      <c r="K48" s="31"/>
    </row>
    <row r="49" spans="1:11">
      <c r="A49" s="20"/>
      <c r="F49" s="31"/>
      <c r="G49" s="31"/>
      <c r="H49" s="31"/>
      <c r="I49" s="31"/>
      <c r="J49" s="31"/>
      <c r="K49" s="31"/>
    </row>
    <row r="50" spans="1:11">
      <c r="A50" s="20"/>
      <c r="F50" s="31"/>
      <c r="G50" s="31"/>
      <c r="H50" s="31"/>
      <c r="I50" s="31"/>
      <c r="J50" s="31"/>
      <c r="K50" s="31"/>
    </row>
  </sheetData>
  <mergeCells count="6">
    <mergeCell ref="A4:A6"/>
    <mergeCell ref="B4:B6"/>
    <mergeCell ref="A2:L2"/>
    <mergeCell ref="G4:K4"/>
    <mergeCell ref="L4:L6"/>
    <mergeCell ref="C4:E4"/>
  </mergeCells>
  <pageMargins left="0.28000000000000003" right="0.2" top="0.84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Contingency Reserves</vt:lpstr>
      <vt:lpstr>Capital Expenditure and Capital</vt:lpstr>
      <vt:lpstr>Non-Tariff Income</vt:lpstr>
      <vt:lpstr>Year-wise Asset Details</vt:lpstr>
      <vt:lpstr>Additional Asset Details</vt:lpstr>
      <vt:lpstr>Substation &amp; Line Details</vt:lpstr>
      <vt:lpstr>Transmission Losses</vt:lpstr>
      <vt:lpstr>'Contingency Reserves'!Print_Area</vt:lpstr>
      <vt:lpstr>'Non-Tariff Income'!Print_Area</vt:lpstr>
      <vt:lpstr>'Transmission Losses'!Print_Area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Palaniappan M</dc:creator>
  <cp:lastModifiedBy>iter kaye</cp:lastModifiedBy>
  <cp:lastPrinted>2026-01-16T07:37:14Z</cp:lastPrinted>
  <dcterms:created xsi:type="dcterms:W3CDTF">2004-07-28T05:30:50Z</dcterms:created>
  <dcterms:modified xsi:type="dcterms:W3CDTF">2026-01-16T07:46:08Z</dcterms:modified>
</cp:coreProperties>
</file>